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4"/>
  </bookViews>
  <sheets>
    <sheet name="附件1" sheetId="1" r:id="rId1"/>
    <sheet name="附件2" sheetId="2" r:id="rId2"/>
    <sheet name="附件3" sheetId="4" r:id="rId3"/>
    <sheet name="附件4" sheetId="6" r:id="rId4"/>
    <sheet name="附件5" sheetId="5" r:id="rId5"/>
  </sheets>
  <definedNames>
    <definedName name="_xlnm._FilterDatabase" localSheetId="0" hidden="1">附件1!$A$4:$IJ$10</definedName>
    <definedName name="_xlnm.Print_Titles" localSheetId="0">附件1!$4:$4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<sst xmlns="http://schemas.openxmlformats.org/spreadsheetml/2006/main" count="149" uniqueCount="113">
  <si>
    <t>附件1</t>
  </si>
  <si>
    <t>2026年第六批交通运输事业发展专项资金汇总表</t>
  </si>
  <si>
    <t>金额单位：万元</t>
  </si>
  <si>
    <t>区（单位）</t>
  </si>
  <si>
    <t>合计</t>
  </si>
  <si>
    <t>农村公路日常养护</t>
  </si>
  <si>
    <t>巨灾普通公路保险奖补资金</t>
  </si>
  <si>
    <t>省级专项补助资金</t>
  </si>
  <si>
    <t>市交通局</t>
  </si>
  <si>
    <t>岳阳楼区</t>
  </si>
  <si>
    <t>屈原区</t>
  </si>
  <si>
    <t>云溪区</t>
  </si>
  <si>
    <t>君山区</t>
  </si>
  <si>
    <t>附件2</t>
  </si>
  <si>
    <t>2026年度第二批农村公路日常养护省补资金明细表</t>
  </si>
  <si>
    <t>单位：万元</t>
  </si>
  <si>
    <t>县市区</t>
  </si>
  <si>
    <t>调整2025年已下达养护工程金额</t>
  </si>
  <si>
    <t>2026年农村公路日常养护资金</t>
  </si>
  <si>
    <t>调整后本次下达资金</t>
  </si>
  <si>
    <t>备注</t>
  </si>
  <si>
    <t>下达计划（湘交农路函〔2025〕383号）</t>
  </si>
  <si>
    <t>下达资金（湘财建指〔2025〕115号）</t>
  </si>
  <si>
    <t>根据下达计划调整资金</t>
  </si>
  <si>
    <t>2026年应下达日常养护资金（根据2025年报里程按照“1053”省级投入20%计算）</t>
  </si>
  <si>
    <t>已下达资金
（湘财预〔2025〕383号）</t>
  </si>
  <si>
    <t>本次申请下达资金</t>
  </si>
  <si>
    <t>3=1-2</t>
  </si>
  <si>
    <t>6=4-5</t>
  </si>
  <si>
    <t>7=3+6</t>
  </si>
  <si>
    <t>附件3</t>
  </si>
  <si>
    <t>2026年巨灾普通公路保险奖补资金明细表</t>
  </si>
  <si>
    <t>单位</t>
  </si>
  <si>
    <t>投保金额</t>
  </si>
  <si>
    <t>奖补资金</t>
  </si>
  <si>
    <t>岳阳市君山区交通运输局</t>
  </si>
  <si>
    <t>附件4</t>
  </si>
  <si>
    <t>2026年第二批省级专项补助资金明细表</t>
  </si>
  <si>
    <t>危化品船舶洗舱补贴</t>
  </si>
  <si>
    <t>洗舱站运营奖补</t>
  </si>
  <si>
    <t>港口岸电改造提升奖补</t>
  </si>
  <si>
    <t>航道养护经费</t>
  </si>
  <si>
    <t>出租汽车监管平台补助</t>
  </si>
  <si>
    <t>附件5</t>
  </si>
  <si>
    <t>绩效目标分解表</t>
  </si>
  <si>
    <t>产出指标</t>
  </si>
  <si>
    <t>效益指标</t>
  </si>
  <si>
    <t>满意度指标</t>
  </si>
  <si>
    <t>数量指标</t>
  </si>
  <si>
    <t>质量指标</t>
  </si>
  <si>
    <t>时效指标</t>
  </si>
  <si>
    <t>经济效益指标</t>
  </si>
  <si>
    <t>社会效益指标</t>
  </si>
  <si>
    <t>生态效益指标</t>
  </si>
  <si>
    <t>可持续影响指标</t>
  </si>
  <si>
    <t>服务对象满意度指标</t>
  </si>
  <si>
    <t>支持农村公路日常养护（公里）</t>
  </si>
  <si>
    <t>支持铁路通道配套连接道路建设（公里）</t>
  </si>
  <si>
    <t>铁路通道配套连接道路建设项目个数</t>
  </si>
  <si>
    <t>支持小型应急帮扶项目建设（个）</t>
  </si>
  <si>
    <t>推进航道建设及航道疏浚建设里程（公里）</t>
  </si>
  <si>
    <t>符合奖补条件的洗舱船舶数量（次）</t>
  </si>
  <si>
    <t>岸电奖补设备数量（接口、套）</t>
  </si>
  <si>
    <t>站房码头维修（处）</t>
  </si>
  <si>
    <t>航道测量仪器配备（套）</t>
  </si>
  <si>
    <t>航道航标配布示意图更新（幅）</t>
  </si>
  <si>
    <t xml:space="preserve">投保普通国省道里程
（公里）
</t>
  </si>
  <si>
    <t xml:space="preserve">投保农村公路里程
（公里）
</t>
  </si>
  <si>
    <t>市州完成新、改建出租汽车监管平
台(个)</t>
  </si>
  <si>
    <t>完工项目验收合格率</t>
  </si>
  <si>
    <t>日常任务完成率</t>
  </si>
  <si>
    <t>实施路段技术状况水平</t>
  </si>
  <si>
    <t>洗舱标准（符合《载运散装液体危险货物内河船舶换载货物洗舱要求》）</t>
  </si>
  <si>
    <t>航道巡查记录完整性</t>
  </si>
  <si>
    <t>地方航道建设管理</t>
  </si>
  <si>
    <t>项目验收质量达标率</t>
  </si>
  <si>
    <t>按期完成投资</t>
  </si>
  <si>
    <t>资金拨付及时率</t>
  </si>
  <si>
    <t>工作任务完成时效</t>
  </si>
  <si>
    <t>通过试用时间</t>
  </si>
  <si>
    <t>对经济发展的促进作用</t>
  </si>
  <si>
    <t>地方航道省补资金投资拉动率</t>
  </si>
  <si>
    <t>基本公共服务水平</t>
  </si>
  <si>
    <t>公路安全水平</t>
  </si>
  <si>
    <t>铁路运输安全运行率</t>
  </si>
  <si>
    <t>农村公路通行安全保障</t>
  </si>
  <si>
    <t>航道养护责任事故次数</t>
  </si>
  <si>
    <t>交通建设符合环评审批要求</t>
  </si>
  <si>
    <t>水运绿色发展</t>
  </si>
  <si>
    <t>是否满足环境保护要求</t>
  </si>
  <si>
    <t>适应未来一定时期内交通需求</t>
  </si>
  <si>
    <t>农村公路使用寿命维持效果</t>
  </si>
  <si>
    <t>是否保障出租车行业长期健康发展</t>
  </si>
  <si>
    <t>改善通行服务水平群众满意度</t>
  </si>
  <si>
    <t>沿线群众出行满意度</t>
  </si>
  <si>
    <t>用户满意度</t>
  </si>
  <si>
    <t>水上危化品运输企业对洗舱工作的满意程度</t>
  </si>
  <si>
    <t>群众满意度</t>
  </si>
  <si>
    <t>公众满意率</t>
  </si>
  <si>
    <t>岳阳市本级</t>
  </si>
  <si>
    <t>9(省内水路运输企业船舶洗舱数)+39（洗舱站洗舱数）</t>
  </si>
  <si>
    <t>19(16套接口、3套电动电缆装置）</t>
  </si>
  <si>
    <t>符合</t>
  </si>
  <si>
    <t>12月31日前</t>
  </si>
  <si>
    <t>明显</t>
  </si>
  <si>
    <t>提升</t>
  </si>
  <si>
    <t>推进</t>
  </si>
  <si>
    <t>是</t>
  </si>
  <si>
    <t>≥90%</t>
  </si>
  <si>
    <t>保持</t>
  </si>
  <si>
    <t>有效延缓损耗</t>
  </si>
  <si>
    <t>≥90%　</t>
  </si>
  <si>
    <r>
      <t>≥80%</t>
    </r>
    <r>
      <rPr>
        <sz val="9"/>
        <rFont val="仿宋_GB2312"/>
        <charset val="134"/>
      </rPr>
      <t>　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</si>
</sst>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0.000_ "/>
    <numFmt numFmtId="179" formatCode="0_);[Red]\(0\)"/>
  </numFmts>
  <fonts count="4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1"/>
      <name val="宋体"/>
      <charset val="134"/>
      <scheme val="maj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20"/>
      <color theme="1"/>
      <name val="方正小标宋简体"/>
      <charset val="134"/>
    </font>
    <font>
      <b/>
      <sz val="18"/>
      <color theme="1"/>
      <name val="黑体"/>
      <charset val="134"/>
    </font>
    <font>
      <b/>
      <sz val="9"/>
      <name val="仿宋_GB2312"/>
      <charset val="134"/>
    </font>
    <font>
      <b/>
      <sz val="9"/>
      <color theme="1"/>
      <name val="仿宋_GB2312"/>
      <charset val="134"/>
    </font>
    <font>
      <sz val="9"/>
      <color theme="1"/>
      <name val="仿宋_GB2312"/>
      <charset val="134"/>
    </font>
    <font>
      <sz val="9"/>
      <name val="仿宋_GB2312"/>
      <charset val="134"/>
    </font>
    <font>
      <sz val="9"/>
      <name val="仿宋_GB2312"/>
      <charset val="0"/>
    </font>
    <font>
      <b/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b/>
      <sz val="11"/>
      <color theme="1"/>
      <name val="楷体_GB2312"/>
      <charset val="134"/>
    </font>
    <font>
      <sz val="12"/>
      <name val="仿宋_GB2312"/>
      <charset val="134"/>
    </font>
    <font>
      <b/>
      <sz val="12"/>
      <color rgb="FFFF0000"/>
      <name val="仿宋_GB2312"/>
      <charset val="134"/>
    </font>
    <font>
      <b/>
      <sz val="12"/>
      <name val="仿宋_GB2312"/>
      <charset val="134"/>
    </font>
    <font>
      <sz val="14"/>
      <name val="仿宋_GB2312"/>
      <charset val="134"/>
    </font>
    <font>
      <sz val="11"/>
      <name val="宋体"/>
      <charset val="134"/>
      <scheme val="minor"/>
    </font>
    <font>
      <sz val="16"/>
      <name val="黑体"/>
      <charset val="134"/>
    </font>
    <font>
      <sz val="20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12" applyNumberFormat="0" applyAlignment="0" applyProtection="0">
      <alignment vertical="center"/>
    </xf>
    <xf numFmtId="0" fontId="33" fillId="4" borderId="13" applyNumberFormat="0" applyAlignment="0" applyProtection="0">
      <alignment vertical="center"/>
    </xf>
    <xf numFmtId="0" fontId="34" fillId="4" borderId="12" applyNumberFormat="0" applyAlignment="0" applyProtection="0">
      <alignment vertical="center"/>
    </xf>
    <xf numFmtId="0" fontId="35" fillId="5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3" fillId="0" borderId="0"/>
    <xf numFmtId="0" fontId="0" fillId="0" borderId="0"/>
  </cellStyleXfs>
  <cellXfs count="10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ont="1" applyFill="1">
      <alignment vertical="center"/>
    </xf>
    <xf numFmtId="176" fontId="0" fillId="0" borderId="0" xfId="0" applyNumberFormat="1" applyFill="1">
      <alignment vertical="center"/>
    </xf>
    <xf numFmtId="177" fontId="0" fillId="0" borderId="0" xfId="0" applyNumberFormat="1" applyFon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78" fontId="9" fillId="0" borderId="3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7" fontId="9" fillId="0" borderId="3" xfId="0" applyNumberFormat="1" applyFont="1" applyFill="1" applyBorder="1" applyAlignment="1">
      <alignment horizontal="center" vertical="center" wrapText="1"/>
    </xf>
    <xf numFmtId="178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/>
    </xf>
    <xf numFmtId="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>
      <alignment vertical="center"/>
    </xf>
    <xf numFmtId="9" fontId="11" fillId="0" borderId="6" xfId="0" applyNumberFormat="1" applyFont="1" applyFill="1" applyBorder="1" applyAlignment="1">
      <alignment horizontal="center" vertical="center" wrapText="1"/>
    </xf>
    <xf numFmtId="9" fontId="11" fillId="0" borderId="7" xfId="0" applyNumberFormat="1" applyFont="1" applyFill="1" applyBorder="1" applyAlignment="1">
      <alignment horizontal="center" vertical="center" wrapText="1"/>
    </xf>
    <xf numFmtId="9" fontId="11" fillId="0" borderId="4" xfId="0" applyNumberFormat="1" applyFont="1" applyFill="1" applyBorder="1" applyAlignment="1">
      <alignment horizontal="center" vertical="center" wrapText="1"/>
    </xf>
    <xf numFmtId="9" fontId="12" fillId="0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8" xfId="0" applyFont="1" applyBorder="1" applyAlignment="1">
      <alignment horizontal="right" vertical="center" wrapText="1"/>
    </xf>
    <xf numFmtId="0" fontId="15" fillId="0" borderId="1" xfId="5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Alignment="1"/>
    <xf numFmtId="0" fontId="16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righ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7" fillId="0" borderId="6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179" fontId="0" fillId="0" borderId="0" xfId="0" applyNumberFormat="1" applyFill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179" fontId="0" fillId="0" borderId="0" xfId="0" applyNumberForma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179" fontId="18" fillId="0" borderId="0" xfId="0" applyNumberFormat="1" applyFont="1" applyFill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79" fontId="15" fillId="0" borderId="1" xfId="0" applyNumberFormat="1" applyFont="1" applyFill="1" applyBorder="1" applyAlignment="1">
      <alignment horizontal="center" vertical="center" wrapText="1"/>
    </xf>
    <xf numFmtId="179" fontId="15" fillId="0" borderId="1" xfId="0" applyNumberFormat="1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常规 11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showZeros="0" workbookViewId="0">
      <selection activeCell="D11" sqref="D11"/>
    </sheetView>
  </sheetViews>
  <sheetFormatPr defaultColWidth="9" defaultRowHeight="48" customHeight="1" outlineLevelCol="4"/>
  <cols>
    <col min="1" max="2" width="20.625" style="96" customWidth="1"/>
    <col min="3" max="3" width="24.875" style="96" customWidth="1"/>
    <col min="4" max="4" width="27.75" style="96" customWidth="1"/>
    <col min="5" max="5" width="24.875" style="96" customWidth="1"/>
    <col min="6" max="6" width="17.125" style="96" customWidth="1"/>
    <col min="7" max="244" width="15.8833333333333" style="96" customWidth="1"/>
    <col min="245" max="16384" width="9" style="97"/>
  </cols>
  <sheetData>
    <row r="1" ht="30" customHeight="1" spans="1:5">
      <c r="A1" s="98" t="s">
        <v>0</v>
      </c>
      <c r="B1" s="99"/>
    </row>
    <row r="2" ht="51" customHeight="1" spans="1:5">
      <c r="A2" s="100" t="s">
        <v>1</v>
      </c>
      <c r="B2" s="100"/>
      <c r="C2" s="100"/>
      <c r="D2" s="100"/>
      <c r="E2" s="100"/>
    </row>
    <row r="3" ht="26" customHeight="1" spans="1:5">
      <c r="A3" s="101"/>
      <c r="B3" s="101"/>
      <c r="C3" s="101"/>
      <c r="D3" s="102" t="s">
        <v>2</v>
      </c>
      <c r="E3" s="102"/>
    </row>
    <row r="4" ht="39" customHeight="1" spans="1:5">
      <c r="A4" s="103" t="s">
        <v>3</v>
      </c>
      <c r="B4" s="103" t="s">
        <v>4</v>
      </c>
      <c r="C4" s="103" t="s">
        <v>5</v>
      </c>
      <c r="D4" s="103" t="s">
        <v>6</v>
      </c>
      <c r="E4" s="103" t="s">
        <v>7</v>
      </c>
    </row>
    <row r="5" ht="39" customHeight="1" spans="1:5">
      <c r="A5" s="90" t="s">
        <v>4</v>
      </c>
      <c r="B5" s="103">
        <f>C5+D5+E5</f>
        <v>108.87</v>
      </c>
      <c r="C5" s="103">
        <f>SUM(C6:C10)</f>
        <v>-1</v>
      </c>
      <c r="D5" s="103">
        <f>SUM(D6:D10)</f>
        <v>9.87</v>
      </c>
      <c r="E5" s="103">
        <f>SUM(E6:E10)</f>
        <v>100</v>
      </c>
    </row>
    <row r="6" ht="39" customHeight="1" spans="1:5">
      <c r="A6" s="104" t="s">
        <v>8</v>
      </c>
      <c r="B6" s="105">
        <f>C6+D6+E6</f>
        <v>100</v>
      </c>
      <c r="C6" s="105">
        <v>0</v>
      </c>
      <c r="D6" s="105">
        <v>0</v>
      </c>
      <c r="E6" s="105">
        <v>100</v>
      </c>
    </row>
    <row r="7" ht="39" customHeight="1" spans="1:5">
      <c r="A7" s="93" t="s">
        <v>9</v>
      </c>
      <c r="B7" s="105">
        <f>C7+D7+E7</f>
        <v>9</v>
      </c>
      <c r="C7" s="105">
        <v>9</v>
      </c>
      <c r="D7" s="105"/>
      <c r="E7" s="105"/>
    </row>
    <row r="8" ht="39" customHeight="1" spans="1:5">
      <c r="A8" s="93" t="s">
        <v>10</v>
      </c>
      <c r="B8" s="105">
        <v>-2</v>
      </c>
      <c r="C8" s="105">
        <v>-2</v>
      </c>
      <c r="D8" s="105"/>
      <c r="E8" s="105"/>
    </row>
    <row r="9" ht="39" customHeight="1" spans="1:5">
      <c r="A9" s="93" t="s">
        <v>11</v>
      </c>
      <c r="B9" s="105">
        <f>C9+D9+E9</f>
        <v>-20</v>
      </c>
      <c r="C9" s="105">
        <v>-20</v>
      </c>
      <c r="D9" s="105"/>
      <c r="E9" s="105"/>
    </row>
    <row r="10" ht="39" customHeight="1" spans="1:5">
      <c r="A10" s="93" t="s">
        <v>12</v>
      </c>
      <c r="B10" s="105">
        <f>C10+D10+E10</f>
        <v>21.87</v>
      </c>
      <c r="C10" s="105">
        <v>12</v>
      </c>
      <c r="D10" s="105">
        <v>9.87</v>
      </c>
      <c r="E10" s="105"/>
    </row>
  </sheetData>
  <mergeCells count="2">
    <mergeCell ref="A2:E2"/>
    <mergeCell ref="D3:E3"/>
  </mergeCells>
  <printOptions horizontalCentered="1"/>
  <pageMargins left="0.751388888888889" right="0.751388888888889" top="0.786805555555556" bottom="0.786805555555556" header="0.393055555555556" footer="0.5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workbookViewId="0">
      <selection activeCell="K8" sqref="K8"/>
    </sheetView>
  </sheetViews>
  <sheetFormatPr defaultColWidth="9" defaultRowHeight="13.5"/>
  <cols>
    <col min="1" max="1" width="13.5" style="74" customWidth="1"/>
    <col min="2" max="3" width="16.625" style="75" customWidth="1"/>
    <col min="4" max="4" width="13.5" style="76" customWidth="1"/>
    <col min="5" max="5" width="20.375" style="77" customWidth="1"/>
    <col min="6" max="6" width="15.5" style="77" customWidth="1"/>
    <col min="7" max="8" width="13.5" customWidth="1"/>
    <col min="9" max="9" width="8.75" customWidth="1"/>
  </cols>
  <sheetData>
    <row r="1" customFormat="1" ht="27" customHeight="1" spans="1:9">
      <c r="A1" s="78" t="s">
        <v>13</v>
      </c>
      <c r="B1" s="79"/>
      <c r="C1" s="79"/>
      <c r="D1" s="80"/>
      <c r="E1" s="77"/>
      <c r="F1" s="77"/>
    </row>
    <row r="2" ht="43" customHeight="1" spans="1:9">
      <c r="A2" s="11" t="s">
        <v>14</v>
      </c>
      <c r="B2" s="11"/>
      <c r="C2" s="11"/>
      <c r="D2" s="11"/>
      <c r="E2" s="11"/>
      <c r="F2" s="11"/>
      <c r="G2" s="11"/>
      <c r="H2" s="11"/>
      <c r="I2" s="11"/>
    </row>
    <row r="3" customFormat="1" ht="24" customHeight="1" spans="1:9">
      <c r="A3" s="81"/>
      <c r="B3" s="82"/>
      <c r="C3" s="82"/>
      <c r="D3" s="83"/>
      <c r="E3" s="84"/>
      <c r="F3" s="84"/>
      <c r="G3" s="85"/>
      <c r="H3" s="86" t="s">
        <v>15</v>
      </c>
      <c r="I3" s="84"/>
    </row>
    <row r="4" ht="36" customHeight="1" spans="1:9">
      <c r="A4" s="87" t="s">
        <v>16</v>
      </c>
      <c r="B4" s="88" t="s">
        <v>17</v>
      </c>
      <c r="C4" s="88"/>
      <c r="D4" s="89"/>
      <c r="E4" s="88" t="s">
        <v>18</v>
      </c>
      <c r="F4" s="88"/>
      <c r="G4" s="89"/>
      <c r="H4" s="87" t="s">
        <v>19</v>
      </c>
      <c r="I4" s="87" t="s">
        <v>20</v>
      </c>
    </row>
    <row r="5" ht="75" customHeight="1" spans="1:9">
      <c r="A5" s="87"/>
      <c r="B5" s="87" t="s">
        <v>21</v>
      </c>
      <c r="C5" s="87" t="s">
        <v>22</v>
      </c>
      <c r="D5" s="88" t="s">
        <v>23</v>
      </c>
      <c r="E5" s="87" t="s">
        <v>24</v>
      </c>
      <c r="F5" s="87" t="s">
        <v>25</v>
      </c>
      <c r="G5" s="88" t="s">
        <v>26</v>
      </c>
      <c r="H5" s="87"/>
      <c r="I5" s="87"/>
    </row>
    <row r="6" ht="31" customHeight="1" spans="1:9">
      <c r="A6" s="87"/>
      <c r="B6" s="87">
        <v>1</v>
      </c>
      <c r="C6" s="87">
        <v>2</v>
      </c>
      <c r="D6" s="88" t="s">
        <v>27</v>
      </c>
      <c r="E6" s="87">
        <v>4</v>
      </c>
      <c r="F6" s="87">
        <v>5</v>
      </c>
      <c r="G6" s="88" t="s">
        <v>28</v>
      </c>
      <c r="H6" s="87" t="s">
        <v>29</v>
      </c>
      <c r="I6" s="87"/>
    </row>
    <row r="7" ht="31" customHeight="1" spans="1:9">
      <c r="A7" s="90" t="s">
        <v>4</v>
      </c>
      <c r="B7" s="91">
        <f t="shared" ref="B7:H7" si="0">SUM(B8:B11)</f>
        <v>213</v>
      </c>
      <c r="C7" s="91">
        <f t="shared" si="0"/>
        <v>235</v>
      </c>
      <c r="D7" s="91">
        <f t="shared" si="0"/>
        <v>-22</v>
      </c>
      <c r="E7" s="91">
        <f t="shared" si="0"/>
        <v>300</v>
      </c>
      <c r="F7" s="91">
        <f t="shared" si="0"/>
        <v>279</v>
      </c>
      <c r="G7" s="91">
        <f t="shared" si="0"/>
        <v>21</v>
      </c>
      <c r="H7" s="91">
        <f t="shared" si="0"/>
        <v>-1</v>
      </c>
      <c r="I7" s="92"/>
    </row>
    <row r="8" ht="31" customHeight="1" spans="1:9">
      <c r="A8" s="93" t="s">
        <v>9</v>
      </c>
      <c r="B8" s="94">
        <v>168</v>
      </c>
      <c r="C8" s="94">
        <v>168</v>
      </c>
      <c r="D8" s="95">
        <f t="shared" ref="D8:D11" si="1">B8-C8</f>
        <v>0</v>
      </c>
      <c r="E8" s="95">
        <v>52</v>
      </c>
      <c r="F8" s="95">
        <v>43</v>
      </c>
      <c r="G8" s="95">
        <f t="shared" ref="G8:G11" si="2">E8-F8</f>
        <v>9</v>
      </c>
      <c r="H8" s="95">
        <f t="shared" ref="H8:H11" si="3">G8+D8</f>
        <v>9</v>
      </c>
      <c r="I8" s="92"/>
    </row>
    <row r="9" ht="31" customHeight="1" spans="1:9">
      <c r="A9" s="93" t="s">
        <v>10</v>
      </c>
      <c r="B9" s="94">
        <v>0</v>
      </c>
      <c r="C9" s="94">
        <v>0</v>
      </c>
      <c r="D9" s="95">
        <f t="shared" si="1"/>
        <v>0</v>
      </c>
      <c r="E9" s="95">
        <v>59</v>
      </c>
      <c r="F9" s="95">
        <v>61</v>
      </c>
      <c r="G9" s="95">
        <f t="shared" si="2"/>
        <v>-2</v>
      </c>
      <c r="H9" s="95">
        <f t="shared" si="3"/>
        <v>-2</v>
      </c>
      <c r="I9" s="92"/>
    </row>
    <row r="10" ht="31" customHeight="1" spans="1:9">
      <c r="A10" s="93" t="s">
        <v>11</v>
      </c>
      <c r="B10" s="94">
        <v>0</v>
      </c>
      <c r="C10" s="94">
        <v>22</v>
      </c>
      <c r="D10" s="95">
        <f t="shared" si="1"/>
        <v>-22</v>
      </c>
      <c r="E10" s="95">
        <v>67</v>
      </c>
      <c r="F10" s="95">
        <v>65</v>
      </c>
      <c r="G10" s="95">
        <f t="shared" si="2"/>
        <v>2</v>
      </c>
      <c r="H10" s="95">
        <f t="shared" si="3"/>
        <v>-20</v>
      </c>
      <c r="I10" s="92"/>
    </row>
    <row r="11" ht="31" customHeight="1" spans="1:9">
      <c r="A11" s="93" t="s">
        <v>12</v>
      </c>
      <c r="B11" s="94">
        <v>45</v>
      </c>
      <c r="C11" s="94">
        <v>45</v>
      </c>
      <c r="D11" s="95">
        <f t="shared" si="1"/>
        <v>0</v>
      </c>
      <c r="E11" s="95">
        <v>122</v>
      </c>
      <c r="F11" s="95">
        <v>110</v>
      </c>
      <c r="G11" s="95">
        <f t="shared" si="2"/>
        <v>12</v>
      </c>
      <c r="H11" s="95">
        <f t="shared" si="3"/>
        <v>12</v>
      </c>
      <c r="I11" s="92"/>
    </row>
  </sheetData>
  <mergeCells count="7">
    <mergeCell ref="A2:I2"/>
    <mergeCell ref="H3:I3"/>
    <mergeCell ref="B4:D4"/>
    <mergeCell ref="E4:G4"/>
    <mergeCell ref="A4:A5"/>
    <mergeCell ref="H4:H5"/>
    <mergeCell ref="I4:I5"/>
  </mergeCells>
  <printOptions horizontalCentered="1"/>
  <pageMargins left="0.751388888888889" right="0.751388888888889" top="0.786805555555556" bottom="0.786805555555556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H7" sqref="H7"/>
    </sheetView>
  </sheetViews>
  <sheetFormatPr defaultColWidth="9" defaultRowHeight="13.5" outlineLevelRow="4" outlineLevelCol="4"/>
  <cols>
    <col min="1" max="1" width="20" style="62" customWidth="1"/>
    <col min="2" max="2" width="29.5" style="65" customWidth="1"/>
    <col min="3" max="4" width="17.375" style="65" customWidth="1"/>
    <col min="5" max="16384" width="9" style="62"/>
  </cols>
  <sheetData>
    <row r="1" s="62" customFormat="1" ht="31" customHeight="1" spans="1:5">
      <c r="A1" s="66" t="s">
        <v>30</v>
      </c>
      <c r="B1" s="65"/>
      <c r="C1" s="65"/>
      <c r="D1" s="65"/>
    </row>
    <row r="2" s="62" customFormat="1" ht="48" customHeight="1" spans="1:5">
      <c r="A2" s="67" t="s">
        <v>31</v>
      </c>
      <c r="B2" s="67"/>
      <c r="C2" s="67"/>
      <c r="D2" s="67"/>
    </row>
    <row r="3" s="63" customFormat="1" ht="31" customHeight="1" spans="1:5">
      <c r="A3" s="68"/>
      <c r="B3" s="68"/>
      <c r="C3" s="69" t="s">
        <v>2</v>
      </c>
      <c r="D3" s="69"/>
      <c r="E3" s="62"/>
    </row>
    <row r="4" s="64" customFormat="1" ht="45" customHeight="1" spans="1:5">
      <c r="A4" s="70" t="s">
        <v>16</v>
      </c>
      <c r="B4" s="70" t="s">
        <v>32</v>
      </c>
      <c r="C4" s="71" t="s">
        <v>33</v>
      </c>
      <c r="D4" s="71" t="s">
        <v>34</v>
      </c>
      <c r="E4" s="72"/>
    </row>
    <row r="5" s="62" customFormat="1" ht="45" customHeight="1" spans="1:5">
      <c r="A5" s="73" t="s">
        <v>12</v>
      </c>
      <c r="B5" s="73" t="s">
        <v>35</v>
      </c>
      <c r="C5" s="73">
        <v>19.73</v>
      </c>
      <c r="D5" s="73">
        <f>ROUND(C5/2,2)</f>
        <v>9.87</v>
      </c>
    </row>
  </sheetData>
  <mergeCells count="2">
    <mergeCell ref="A2:D2"/>
    <mergeCell ref="C3:D3"/>
  </mergeCells>
  <printOptions horizontalCentered="1"/>
  <pageMargins left="0.751388888888889" right="0.751388888888889" top="0.786805555555556" bottom="0.786805555555556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I8" sqref="I8"/>
    </sheetView>
  </sheetViews>
  <sheetFormatPr defaultColWidth="9" defaultRowHeight="13.5" outlineLevelRow="4" outlineLevelCol="6"/>
  <cols>
    <col min="1" max="1" width="12.875" style="52" customWidth="1"/>
    <col min="2" max="2" width="9.875" style="52" customWidth="1"/>
    <col min="3" max="3" width="24.3583333333333" style="52" customWidth="1"/>
    <col min="4" max="4" width="20.6416666666667" style="52" customWidth="1"/>
    <col min="5" max="5" width="23.1083333333333" style="52" customWidth="1"/>
    <col min="6" max="6" width="14.1083333333333" style="52" customWidth="1"/>
    <col min="7" max="7" width="25.5" style="52" customWidth="1"/>
    <col min="8" max="16384" width="9" style="52"/>
  </cols>
  <sheetData>
    <row r="1" s="52" customFormat="1" ht="30" customHeight="1" spans="1:7">
      <c r="A1" s="53" t="s">
        <v>36</v>
      </c>
      <c r="B1" s="54"/>
      <c r="C1" s="54"/>
      <c r="D1" s="54"/>
      <c r="E1" s="54"/>
      <c r="F1" s="54"/>
      <c r="G1" s="54"/>
    </row>
    <row r="2" s="52" customFormat="1" ht="46" customHeight="1" spans="1:7">
      <c r="A2" s="55" t="s">
        <v>37</v>
      </c>
      <c r="B2" s="55"/>
      <c r="C2" s="55"/>
      <c r="D2" s="55"/>
      <c r="E2" s="55"/>
      <c r="F2" s="55"/>
      <c r="G2" s="55"/>
    </row>
    <row r="3" s="52" customFormat="1" ht="28" customHeight="1" spans="1:7">
      <c r="A3" s="56"/>
      <c r="B3" s="56"/>
      <c r="C3" s="56"/>
      <c r="D3" s="56"/>
      <c r="E3" s="56"/>
      <c r="F3" s="57"/>
      <c r="G3" s="58" t="s">
        <v>2</v>
      </c>
    </row>
    <row r="4" s="52" customFormat="1" ht="47" customHeight="1" spans="1:7">
      <c r="A4" s="59" t="s">
        <v>32</v>
      </c>
      <c r="B4" s="59" t="s">
        <v>4</v>
      </c>
      <c r="C4" s="60" t="s">
        <v>38</v>
      </c>
      <c r="D4" s="60" t="s">
        <v>39</v>
      </c>
      <c r="E4" s="60" t="s">
        <v>40</v>
      </c>
      <c r="F4" s="60" t="s">
        <v>41</v>
      </c>
      <c r="G4" s="60" t="s">
        <v>42</v>
      </c>
    </row>
    <row r="5" s="52" customFormat="1" ht="47" customHeight="1" spans="1:7">
      <c r="A5" s="61" t="s">
        <v>8</v>
      </c>
      <c r="B5" s="61">
        <f>C5+D5+E5+F5+G5</f>
        <v>100</v>
      </c>
      <c r="C5" s="61"/>
      <c r="D5" s="61"/>
      <c r="E5" s="61"/>
      <c r="F5" s="61"/>
      <c r="G5" s="61">
        <v>100</v>
      </c>
    </row>
  </sheetData>
  <mergeCells count="1">
    <mergeCell ref="A2:G2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R10"/>
  <sheetViews>
    <sheetView tabSelected="1" topLeftCell="L1" workbookViewId="0">
      <selection activeCell="AN17" sqref="AN17"/>
    </sheetView>
  </sheetViews>
  <sheetFormatPr defaultColWidth="9.125" defaultRowHeight="13.5"/>
  <cols>
    <col min="1" max="1" width="9.625" style="5" customWidth="1"/>
    <col min="2" max="2" width="6.75" style="1" customWidth="1"/>
    <col min="3" max="3" width="9.375" style="6" customWidth="1"/>
    <col min="4" max="4" width="6.75" style="6" customWidth="1"/>
    <col min="5" max="5" width="6.75" style="7" customWidth="1"/>
    <col min="6" max="6" width="7.75" style="6" customWidth="1"/>
    <col min="7" max="7" width="9.25" style="8" customWidth="1"/>
    <col min="8" max="8" width="9.125" style="8" customWidth="1"/>
    <col min="9" max="9" width="7.375" style="8" customWidth="1"/>
    <col min="10" max="11" width="8" style="8" customWidth="1"/>
    <col min="12" max="13" width="8" style="9" customWidth="1"/>
    <col min="14" max="14" width="8" style="8" customWidth="1"/>
    <col min="15" max="15" width="8" style="1" customWidth="1"/>
    <col min="16" max="16" width="6.75" style="1" customWidth="1"/>
    <col min="17" max="17" width="6.5" style="1" customWidth="1"/>
    <col min="18" max="18" width="9.75" style="1" customWidth="1"/>
    <col min="19" max="44" width="6.375" style="1" customWidth="1"/>
    <col min="45" max="16380" width="9.125" style="1" customWidth="1"/>
    <col min="16381" max="16384" width="9.125" style="1"/>
  </cols>
  <sheetData>
    <row r="1" s="1" customFormat="1" ht="36" customHeight="1" spans="1:44">
      <c r="A1" s="10" t="s">
        <v>43</v>
      </c>
      <c r="C1" s="6"/>
      <c r="D1" s="6"/>
      <c r="E1" s="7"/>
      <c r="F1" s="6"/>
      <c r="G1" s="8"/>
      <c r="H1" s="8"/>
      <c r="I1" s="8"/>
      <c r="J1" s="8"/>
      <c r="K1" s="8"/>
      <c r="L1" s="9"/>
      <c r="M1" s="9"/>
      <c r="N1" s="8"/>
    </row>
    <row r="2" s="2" customFormat="1" ht="60" customHeight="1" spans="1:44">
      <c r="A2" s="11" t="s">
        <v>44</v>
      </c>
      <c r="B2" s="12"/>
      <c r="C2" s="13"/>
      <c r="D2" s="13"/>
      <c r="E2" s="14"/>
      <c r="F2" s="13"/>
      <c r="G2" s="15"/>
      <c r="H2" s="15"/>
      <c r="I2" s="15"/>
      <c r="J2" s="15"/>
      <c r="K2" s="15"/>
      <c r="L2" s="16"/>
      <c r="M2" s="16"/>
      <c r="N2" s="15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7"/>
    </row>
    <row r="3" s="3" customFormat="1" ht="36" customHeight="1" spans="1:44">
      <c r="A3" s="18" t="s">
        <v>16</v>
      </c>
      <c r="B3" s="19" t="s">
        <v>45</v>
      </c>
      <c r="C3" s="20"/>
      <c r="D3" s="20"/>
      <c r="E3" s="20"/>
      <c r="F3" s="20"/>
      <c r="G3" s="20"/>
      <c r="H3" s="20"/>
      <c r="I3" s="20"/>
      <c r="J3" s="20"/>
      <c r="K3" s="20"/>
      <c r="L3" s="21"/>
      <c r="M3" s="21"/>
      <c r="N3" s="22"/>
      <c r="O3" s="20"/>
      <c r="P3" s="20"/>
      <c r="Q3" s="20"/>
      <c r="R3" s="20"/>
      <c r="S3" s="20"/>
      <c r="T3" s="20"/>
      <c r="U3" s="20"/>
      <c r="V3" s="20"/>
      <c r="W3" s="20"/>
      <c r="X3" s="20"/>
      <c r="Y3" s="23"/>
      <c r="Z3" s="19" t="s">
        <v>46</v>
      </c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3"/>
      <c r="AM3" s="24" t="s">
        <v>47</v>
      </c>
      <c r="AN3" s="24"/>
      <c r="AO3" s="24"/>
      <c r="AP3" s="24"/>
      <c r="AQ3" s="24"/>
      <c r="AR3" s="24"/>
    </row>
    <row r="4" s="3" customFormat="1" ht="36" customHeight="1" spans="1:44">
      <c r="A4" s="18"/>
      <c r="B4" s="25" t="s">
        <v>48</v>
      </c>
      <c r="C4" s="26"/>
      <c r="D4" s="26"/>
      <c r="E4" s="26"/>
      <c r="F4" s="26"/>
      <c r="G4" s="27"/>
      <c r="H4" s="27"/>
      <c r="I4" s="27"/>
      <c r="J4" s="27"/>
      <c r="K4" s="27"/>
      <c r="L4" s="28"/>
      <c r="M4" s="28"/>
      <c r="N4" s="27"/>
      <c r="O4" s="25" t="s">
        <v>49</v>
      </c>
      <c r="P4" s="26"/>
      <c r="Q4" s="26"/>
      <c r="R4" s="26"/>
      <c r="S4" s="26"/>
      <c r="T4" s="26"/>
      <c r="U4" s="26"/>
      <c r="V4" s="19" t="s">
        <v>50</v>
      </c>
      <c r="W4" s="20"/>
      <c r="X4" s="20"/>
      <c r="Y4" s="20"/>
      <c r="Z4" s="19" t="s">
        <v>51</v>
      </c>
      <c r="AA4" s="23"/>
      <c r="AB4" s="26" t="s">
        <v>52</v>
      </c>
      <c r="AC4" s="26"/>
      <c r="AD4" s="26"/>
      <c r="AE4" s="26"/>
      <c r="AF4" s="26"/>
      <c r="AG4" s="25" t="s">
        <v>53</v>
      </c>
      <c r="AH4" s="26"/>
      <c r="AI4" s="26"/>
      <c r="AJ4" s="25" t="s">
        <v>54</v>
      </c>
      <c r="AK4" s="26"/>
      <c r="AL4" s="29"/>
      <c r="AM4" s="30" t="s">
        <v>55</v>
      </c>
      <c r="AN4" s="30"/>
      <c r="AO4" s="30"/>
      <c r="AP4" s="30"/>
      <c r="AQ4" s="30"/>
      <c r="AR4" s="30"/>
    </row>
    <row r="5" s="4" customFormat="1" ht="93" customHeight="1" spans="1:44">
      <c r="A5" s="18"/>
      <c r="B5" s="18" t="s">
        <v>56</v>
      </c>
      <c r="C5" s="31" t="s">
        <v>57</v>
      </c>
      <c r="D5" s="31" t="s">
        <v>58</v>
      </c>
      <c r="E5" s="32" t="s">
        <v>59</v>
      </c>
      <c r="F5" s="31" t="s">
        <v>60</v>
      </c>
      <c r="G5" s="32" t="s">
        <v>61</v>
      </c>
      <c r="H5" s="32" t="s">
        <v>62</v>
      </c>
      <c r="I5" s="32" t="s">
        <v>63</v>
      </c>
      <c r="J5" s="32" t="s">
        <v>64</v>
      </c>
      <c r="K5" s="32" t="s">
        <v>65</v>
      </c>
      <c r="L5" s="33" t="s">
        <v>66</v>
      </c>
      <c r="M5" s="33" t="s">
        <v>67</v>
      </c>
      <c r="N5" s="32" t="s">
        <v>68</v>
      </c>
      <c r="O5" s="18" t="s">
        <v>69</v>
      </c>
      <c r="P5" s="18" t="s">
        <v>70</v>
      </c>
      <c r="Q5" s="18" t="s">
        <v>71</v>
      </c>
      <c r="R5" s="18" t="s">
        <v>72</v>
      </c>
      <c r="S5" s="18" t="s">
        <v>73</v>
      </c>
      <c r="T5" s="18" t="s">
        <v>74</v>
      </c>
      <c r="U5" s="18" t="s">
        <v>75</v>
      </c>
      <c r="V5" s="18" t="s">
        <v>76</v>
      </c>
      <c r="W5" s="18" t="s">
        <v>77</v>
      </c>
      <c r="X5" s="18" t="s">
        <v>78</v>
      </c>
      <c r="Y5" s="18" t="s">
        <v>79</v>
      </c>
      <c r="Z5" s="18" t="s">
        <v>80</v>
      </c>
      <c r="AA5" s="34" t="s">
        <v>81</v>
      </c>
      <c r="AB5" s="34" t="s">
        <v>82</v>
      </c>
      <c r="AC5" s="34" t="s">
        <v>83</v>
      </c>
      <c r="AD5" s="34" t="s">
        <v>84</v>
      </c>
      <c r="AE5" s="18" t="s">
        <v>85</v>
      </c>
      <c r="AF5" s="18" t="s">
        <v>86</v>
      </c>
      <c r="AG5" s="34" t="s">
        <v>87</v>
      </c>
      <c r="AH5" s="34" t="s">
        <v>88</v>
      </c>
      <c r="AI5" s="34" t="s">
        <v>89</v>
      </c>
      <c r="AJ5" s="34" t="s">
        <v>90</v>
      </c>
      <c r="AK5" s="18" t="s">
        <v>91</v>
      </c>
      <c r="AL5" s="18" t="s">
        <v>92</v>
      </c>
      <c r="AM5" s="18" t="s">
        <v>93</v>
      </c>
      <c r="AN5" s="18" t="s">
        <v>94</v>
      </c>
      <c r="AO5" s="18" t="s">
        <v>95</v>
      </c>
      <c r="AP5" s="18" t="s">
        <v>96</v>
      </c>
      <c r="AQ5" s="18" t="s">
        <v>97</v>
      </c>
      <c r="AR5" s="18" t="s">
        <v>98</v>
      </c>
    </row>
    <row r="6" s="1" customFormat="1" ht="81" customHeight="1" spans="1:44">
      <c r="A6" s="35" t="s">
        <v>99</v>
      </c>
      <c r="B6" s="36"/>
      <c r="C6" s="37"/>
      <c r="D6" s="37"/>
      <c r="E6" s="38"/>
      <c r="F6" s="37"/>
      <c r="G6" s="39" t="s">
        <v>100</v>
      </c>
      <c r="H6" s="40" t="s">
        <v>101</v>
      </c>
      <c r="I6" s="38"/>
      <c r="J6" s="38"/>
      <c r="K6" s="38"/>
      <c r="L6" s="41"/>
      <c r="M6" s="41"/>
      <c r="N6" s="38">
        <v>1</v>
      </c>
      <c r="O6" s="42">
        <v>1</v>
      </c>
      <c r="P6" s="42"/>
      <c r="Q6" s="42"/>
      <c r="R6" s="42" t="s">
        <v>102</v>
      </c>
      <c r="S6" s="42"/>
      <c r="T6" s="42"/>
      <c r="U6" s="42"/>
      <c r="V6" s="42"/>
      <c r="W6" s="43"/>
      <c r="X6" s="43"/>
      <c r="Y6" s="43" t="s">
        <v>103</v>
      </c>
      <c r="Z6" s="43" t="s">
        <v>104</v>
      </c>
      <c r="AA6" s="43"/>
      <c r="AB6" s="43" t="s">
        <v>105</v>
      </c>
      <c r="AC6" s="43"/>
      <c r="AD6" s="43"/>
      <c r="AE6" s="42"/>
      <c r="AF6" s="42"/>
      <c r="AG6" s="42"/>
      <c r="AH6" s="42" t="s">
        <v>106</v>
      </c>
      <c r="AI6" s="42" t="s">
        <v>107</v>
      </c>
      <c r="AJ6" s="42"/>
      <c r="AK6" s="44"/>
      <c r="AL6" s="44" t="s">
        <v>107</v>
      </c>
      <c r="AM6" s="44"/>
      <c r="AN6" s="44"/>
      <c r="AO6" s="44"/>
      <c r="AP6" s="45" t="s">
        <v>108</v>
      </c>
      <c r="AQ6" s="46"/>
      <c r="AR6" s="45" t="s">
        <v>108</v>
      </c>
    </row>
    <row r="7" s="1" customFormat="1" ht="36" customHeight="1" spans="1:44">
      <c r="A7" s="35" t="s">
        <v>9</v>
      </c>
      <c r="B7" s="36">
        <v>349.362</v>
      </c>
      <c r="C7" s="37"/>
      <c r="D7" s="37"/>
      <c r="E7" s="38"/>
      <c r="F7" s="37"/>
      <c r="G7" s="38"/>
      <c r="H7" s="38"/>
      <c r="I7" s="38"/>
      <c r="J7" s="38"/>
      <c r="K7" s="38"/>
      <c r="L7" s="41"/>
      <c r="M7" s="41"/>
      <c r="N7" s="38"/>
      <c r="O7" s="42"/>
      <c r="P7" s="42">
        <v>1</v>
      </c>
      <c r="Q7" s="42" t="s">
        <v>109</v>
      </c>
      <c r="R7" s="42"/>
      <c r="S7" s="42"/>
      <c r="T7" s="42"/>
      <c r="U7" s="42"/>
      <c r="V7" s="42"/>
      <c r="W7" s="43" t="s">
        <v>107</v>
      </c>
      <c r="X7" s="43"/>
      <c r="Y7" s="43"/>
      <c r="Z7" s="43" t="s">
        <v>104</v>
      </c>
      <c r="AA7" s="43"/>
      <c r="AB7" s="43"/>
      <c r="AC7" s="43"/>
      <c r="AD7" s="43"/>
      <c r="AE7" s="42" t="s">
        <v>109</v>
      </c>
      <c r="AF7" s="42"/>
      <c r="AG7" s="42"/>
      <c r="AH7" s="42"/>
      <c r="AI7" s="42"/>
      <c r="AJ7" s="42"/>
      <c r="AK7" s="44" t="s">
        <v>110</v>
      </c>
      <c r="AL7" s="44"/>
      <c r="AM7" s="47"/>
      <c r="AN7" s="47" t="s">
        <v>111</v>
      </c>
      <c r="AO7" s="48"/>
      <c r="AP7" s="46"/>
      <c r="AQ7" s="46"/>
      <c r="AR7" s="46"/>
    </row>
    <row r="8" s="1" customFormat="1" ht="36" customHeight="1" spans="1:44">
      <c r="A8" s="35" t="s">
        <v>11</v>
      </c>
      <c r="B8" s="36">
        <v>49.795</v>
      </c>
      <c r="C8" s="37"/>
      <c r="D8" s="37"/>
      <c r="E8" s="38"/>
      <c r="F8" s="37"/>
      <c r="G8" s="38"/>
      <c r="H8" s="38"/>
      <c r="I8" s="38"/>
      <c r="J8" s="38"/>
      <c r="K8" s="38"/>
      <c r="L8" s="41"/>
      <c r="M8" s="41"/>
      <c r="N8" s="38"/>
      <c r="O8" s="42"/>
      <c r="P8" s="42">
        <v>1</v>
      </c>
      <c r="Q8" s="42" t="s">
        <v>109</v>
      </c>
      <c r="R8" s="42"/>
      <c r="S8" s="42"/>
      <c r="T8" s="42"/>
      <c r="U8" s="42"/>
      <c r="V8" s="42"/>
      <c r="W8" s="43" t="s">
        <v>107</v>
      </c>
      <c r="X8" s="43"/>
      <c r="Y8" s="43"/>
      <c r="Z8" s="43" t="s">
        <v>104</v>
      </c>
      <c r="AA8" s="43"/>
      <c r="AB8" s="43"/>
      <c r="AC8" s="43"/>
      <c r="AD8" s="43"/>
      <c r="AE8" s="42" t="s">
        <v>109</v>
      </c>
      <c r="AF8" s="42"/>
      <c r="AG8" s="42"/>
      <c r="AH8" s="42"/>
      <c r="AI8" s="42"/>
      <c r="AJ8" s="42"/>
      <c r="AK8" s="44" t="s">
        <v>110</v>
      </c>
      <c r="AL8" s="44"/>
      <c r="AM8" s="44"/>
      <c r="AN8" s="44" t="s">
        <v>111</v>
      </c>
      <c r="AO8" s="49"/>
      <c r="AP8" s="46"/>
      <c r="AQ8" s="46"/>
      <c r="AR8" s="46"/>
    </row>
    <row r="9" s="1" customFormat="1" ht="36" customHeight="1" spans="1:44">
      <c r="A9" s="35" t="s">
        <v>12</v>
      </c>
      <c r="B9" s="36">
        <v>184.741</v>
      </c>
      <c r="C9" s="37"/>
      <c r="D9" s="37"/>
      <c r="E9" s="38"/>
      <c r="F9" s="37"/>
      <c r="G9" s="38"/>
      <c r="H9" s="38"/>
      <c r="I9" s="38"/>
      <c r="J9" s="38"/>
      <c r="K9" s="38"/>
      <c r="L9" s="41">
        <v>109.08</v>
      </c>
      <c r="M9" s="41">
        <v>1010.819</v>
      </c>
      <c r="N9" s="38"/>
      <c r="O9" s="42"/>
      <c r="P9" s="42">
        <v>1</v>
      </c>
      <c r="Q9" s="42" t="s">
        <v>109</v>
      </c>
      <c r="R9" s="42"/>
      <c r="S9" s="42"/>
      <c r="T9" s="42"/>
      <c r="U9" s="42"/>
      <c r="V9" s="42"/>
      <c r="W9" s="43" t="s">
        <v>107</v>
      </c>
      <c r="X9" s="43"/>
      <c r="Y9" s="43"/>
      <c r="Z9" s="43" t="s">
        <v>104</v>
      </c>
      <c r="AA9" s="43"/>
      <c r="AB9" s="43" t="s">
        <v>105</v>
      </c>
      <c r="AC9" s="43" t="s">
        <v>105</v>
      </c>
      <c r="AD9" s="43"/>
      <c r="AE9" s="42" t="s">
        <v>109</v>
      </c>
      <c r="AF9" s="42"/>
      <c r="AG9" s="42"/>
      <c r="AH9" s="42"/>
      <c r="AI9" s="42"/>
      <c r="AJ9" s="42"/>
      <c r="AK9" s="44" t="s">
        <v>110</v>
      </c>
      <c r="AL9" s="44"/>
      <c r="AM9" s="44"/>
      <c r="AN9" s="44" t="s">
        <v>111</v>
      </c>
      <c r="AO9" s="49"/>
      <c r="AP9" s="46"/>
      <c r="AQ9" s="50" t="s">
        <v>112</v>
      </c>
      <c r="AR9" s="46"/>
    </row>
    <row r="10" s="1" customFormat="1" spans="1:44">
      <c r="A10" s="5"/>
      <c r="B10" s="51"/>
      <c r="C10" s="6"/>
      <c r="D10" s="6"/>
      <c r="E10" s="7"/>
      <c r="F10" s="6"/>
      <c r="G10" s="8"/>
      <c r="H10" s="8"/>
      <c r="I10" s="8"/>
      <c r="J10" s="8"/>
      <c r="K10" s="8"/>
      <c r="L10" s="9"/>
      <c r="M10" s="9"/>
      <c r="N10" s="8"/>
    </row>
  </sheetData>
  <mergeCells count="13">
    <mergeCell ref="A2:AN2"/>
    <mergeCell ref="B3:Y3"/>
    <mergeCell ref="Z3:AL3"/>
    <mergeCell ref="AM3:AR3"/>
    <mergeCell ref="B4:N4"/>
    <mergeCell ref="O4:U4"/>
    <mergeCell ref="V4:Y4"/>
    <mergeCell ref="Z4:AA4"/>
    <mergeCell ref="AB4:AF4"/>
    <mergeCell ref="AG4:AI4"/>
    <mergeCell ref="AJ4:AL4"/>
    <mergeCell ref="AM4:AR4"/>
    <mergeCell ref="A3:A5"/>
  </mergeCells>
  <printOptions horizontalCentered="1"/>
  <pageMargins left="0.472222222222222" right="0.472222222222222" top="0.786805555555556" bottom="0.786805555555556" header="0.5" footer="0.5"/>
  <pageSetup paperSize="9" scale="4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附件1</vt:lpstr>
      <vt:lpstr>附件2</vt:lpstr>
      <vt:lpstr>附件3</vt:lpstr>
      <vt:lpstr>附件4</vt:lpstr>
      <vt:lpstr>附件5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文印员 null</cp:lastModifiedBy>
  <dcterms:created xsi:type="dcterms:W3CDTF">2026-06-22T20:48:00Z</dcterms:created>
  <dcterms:modified xsi:type="dcterms:W3CDTF">2026-08-20T07:55:45Z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62F68EDE41A34EF0A9C8E4ED6B11F0D8_11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