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4年市县区电脑彩票、即开票发行费预拨分配表 " sheetId="133" r:id="rId1"/>
    <sheet name="1" sheetId="134" r:id="rId2"/>
    <sheet name="Sheet1" sheetId="136" r:id="rId3"/>
    <sheet name="Sheet2" sheetId="137" r:id="rId4"/>
    <sheet name="Sheet3" sheetId="138" r:id="rId5"/>
  </sheets>
  <calcPr calcId="144525"/>
</workbook>
</file>

<file path=xl/sharedStrings.xml><?xml version="1.0" encoding="utf-8"?>
<sst xmlns="http://schemas.openxmlformats.org/spreadsheetml/2006/main" count="28" uniqueCount="26">
  <si>
    <t>附件3</t>
  </si>
  <si>
    <t>2025年岳阳（县区）市场电彩、即开票发行费预拨分配表</t>
  </si>
  <si>
    <t>单位：元</t>
  </si>
  <si>
    <t>区县名称</t>
  </si>
  <si>
    <t>2024全年销量</t>
  </si>
  <si>
    <t>全年电脑票及即开票累              计销量</t>
  </si>
  <si>
    <t>计提          比率</t>
  </si>
  <si>
    <t xml:space="preserve">共计提                  发行费                 （万元）         </t>
  </si>
  <si>
    <t>全年快乐8累              计销量</t>
  </si>
  <si>
    <t xml:space="preserve">累计提                  发行费                 （万元）*20%         </t>
  </si>
  <si>
    <t>补付2024年业务费（万元）</t>
  </si>
  <si>
    <t>合计
（万元）</t>
  </si>
  <si>
    <t>即开票</t>
  </si>
  <si>
    <t>电脑票</t>
  </si>
  <si>
    <t>快乐8</t>
  </si>
  <si>
    <t>平江县</t>
  </si>
  <si>
    <t>华容县</t>
  </si>
  <si>
    <t>汩罗市</t>
  </si>
  <si>
    <t>湘阴县</t>
  </si>
  <si>
    <t>临湘市</t>
  </si>
  <si>
    <t>岳阳县</t>
  </si>
  <si>
    <t>云溪区</t>
  </si>
  <si>
    <t>君山区</t>
  </si>
  <si>
    <t>屈原区</t>
  </si>
  <si>
    <t>合     计</t>
  </si>
  <si>
    <t>注：根据湖南省财政厅《湖南省财政厅关于下达2025年度福彩机构业务费的通知》（湘财综指［2025］10号）和湖南省福利彩票发行中心《湖南省福利彩票发行中心关于规范使用2025年省本级业务费对下级机构补助资金的通知》（湘彩发［2025］12号）文件精神，结合我市各县市区2024年福利彩票实际销量，按20%比例计提业务费进行拨付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</si>
</sst>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#,##0.00_ "/>
  </numFmts>
  <fonts count="31">
    <font>
      <sz val="12"/>
      <name val="宋体"/>
      <charset val="134"/>
    </font>
    <font>
      <b/>
      <sz val="18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11"/>
      <name val="黑体"/>
      <charset val="134"/>
    </font>
    <font>
      <b/>
      <sz val="11"/>
      <name val="Times New Roman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70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7" fillId="21" borderId="15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14" borderId="12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8" fillId="11" borderId="15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5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left" wrapText="1"/>
    </xf>
    <xf numFmtId="0" fontId="0" fillId="0" borderId="7" xfId="0" applyFont="1" applyBorder="1" applyAlignment="1">
      <alignment horizontal="left" wrapText="1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9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9" fontId="8" fillId="0" borderId="4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10" fontId="8" fillId="0" borderId="4" xfId="0" applyNumberFormat="1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95 2" xfId="11"/>
    <cellStyle name="百分比" xfId="12" builtinId="5"/>
    <cellStyle name="常规 94 2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2 5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常规 94 4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常规 94 7" xfId="40"/>
    <cellStyle name="40% - 强调文字颜色 1" xfId="41" builtinId="31"/>
    <cellStyle name="20% - 强调文字颜色 2" xfId="42" builtinId="34"/>
    <cellStyle name="常规 94 8" xfId="43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2 3" xfId="54"/>
    <cellStyle name="40% - 强调文字颜色 6" xfId="55" builtinId="51"/>
    <cellStyle name="60% - 强调文字颜色 6" xfId="56" builtinId="52"/>
    <cellStyle name="常规 2 4" xfId="57"/>
    <cellStyle name="常规 2 6" xfId="58"/>
    <cellStyle name="常规 2 7" xfId="59"/>
    <cellStyle name="常规 2 8" xfId="60"/>
    <cellStyle name="常规 94 3" xfId="61"/>
    <cellStyle name="常规 94 5" xfId="62"/>
    <cellStyle name="常规 94 6" xfId="63"/>
    <cellStyle name="常规 95 3" xfId="64"/>
    <cellStyle name="常规 95 4" xfId="65"/>
    <cellStyle name="常规 95 5" xfId="66"/>
    <cellStyle name="常规 95 6" xfId="67"/>
    <cellStyle name="常规 95 7" xfId="68"/>
    <cellStyle name="常规 95 8" xfId="6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workbookViewId="0">
      <selection activeCell="B10" sqref="B10"/>
    </sheetView>
  </sheetViews>
  <sheetFormatPr defaultColWidth="9" defaultRowHeight="14.25"/>
  <cols>
    <col min="1" max="1" width="10.25" customWidth="1"/>
    <col min="2" max="2" width="11.25" customWidth="1"/>
    <col min="3" max="3" width="11.875" customWidth="1"/>
    <col min="4" max="4" width="12" customWidth="1"/>
    <col min="5" max="5" width="12.75" customWidth="1"/>
    <col min="6" max="6" width="6.625" customWidth="1"/>
    <col min="7" max="7" width="10.625" customWidth="1"/>
    <col min="8" max="8" width="11.625" customWidth="1"/>
    <col min="9" max="9" width="8.5" customWidth="1"/>
    <col min="10" max="10" width="10.25" customWidth="1"/>
    <col min="11" max="11" width="10" customWidth="1"/>
    <col min="12" max="12" width="10.875" customWidth="1"/>
    <col min="13" max="13" width="10.875" style="24" customWidth="1"/>
  </cols>
  <sheetData>
    <row r="1" ht="26" customHeight="1" spans="1:1">
      <c r="A1" s="25" t="s">
        <v>0</v>
      </c>
    </row>
    <row r="2" ht="24" customHeight="1" spans="1:13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ht="12" customHeight="1" spans="1:13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ht="18" customHeight="1" spans="1:13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39"/>
    </row>
    <row r="5" ht="34" customHeight="1" spans="1:13">
      <c r="A5" s="28" t="s">
        <v>3</v>
      </c>
      <c r="B5" s="28" t="s">
        <v>4</v>
      </c>
      <c r="C5" s="28"/>
      <c r="D5" s="28"/>
      <c r="E5" s="28" t="s">
        <v>5</v>
      </c>
      <c r="F5" s="28" t="s">
        <v>6</v>
      </c>
      <c r="G5" s="28" t="s">
        <v>7</v>
      </c>
      <c r="H5" s="28" t="s">
        <v>8</v>
      </c>
      <c r="I5" s="28" t="s">
        <v>6</v>
      </c>
      <c r="J5" s="28" t="s">
        <v>7</v>
      </c>
      <c r="K5" s="28" t="s">
        <v>9</v>
      </c>
      <c r="L5" s="28" t="s">
        <v>10</v>
      </c>
      <c r="M5" s="28" t="s">
        <v>11</v>
      </c>
    </row>
    <row r="6" ht="34" customHeight="1" spans="1:13">
      <c r="A6" s="28"/>
      <c r="B6" s="28" t="s">
        <v>12</v>
      </c>
      <c r="C6" s="28" t="s">
        <v>13</v>
      </c>
      <c r="D6" s="28" t="s">
        <v>14</v>
      </c>
      <c r="E6" s="28"/>
      <c r="F6" s="28"/>
      <c r="G6" s="28"/>
      <c r="H6" s="28"/>
      <c r="I6" s="28"/>
      <c r="J6" s="28"/>
      <c r="K6" s="28"/>
      <c r="L6" s="28"/>
      <c r="M6" s="28"/>
    </row>
    <row r="7" ht="34" customHeight="1" spans="1:13">
      <c r="A7" s="29" t="s">
        <v>15</v>
      </c>
      <c r="B7" s="30">
        <v>10166200</v>
      </c>
      <c r="C7" s="29">
        <v>33163300</v>
      </c>
      <c r="D7" s="31">
        <v>17663200</v>
      </c>
      <c r="E7" s="29">
        <f t="shared" ref="E7:E16" si="0">B7+C7</f>
        <v>43329500</v>
      </c>
      <c r="F7" s="32">
        <v>0.01</v>
      </c>
      <c r="G7" s="33">
        <f>E7*F7*0.0001</f>
        <v>43.3295</v>
      </c>
      <c r="H7" s="31">
        <f t="shared" ref="H7:H13" si="1">D7</f>
        <v>17663200</v>
      </c>
      <c r="I7" s="40">
        <v>0.005</v>
      </c>
      <c r="J7" s="41">
        <f>H7*I7/10000</f>
        <v>8.8316</v>
      </c>
      <c r="K7" s="42">
        <f>(G7+J7)*0.2</f>
        <v>10.43222</v>
      </c>
      <c r="L7" s="42">
        <v>5.42</v>
      </c>
      <c r="M7" s="43">
        <f>K7+L7</f>
        <v>15.85222</v>
      </c>
    </row>
    <row r="8" ht="34" customHeight="1" spans="1:13">
      <c r="A8" s="34" t="s">
        <v>16</v>
      </c>
      <c r="B8" s="30">
        <v>7290900</v>
      </c>
      <c r="C8" s="29">
        <v>34281400</v>
      </c>
      <c r="D8" s="31">
        <v>16669900</v>
      </c>
      <c r="E8" s="29">
        <f t="shared" si="0"/>
        <v>41572300</v>
      </c>
      <c r="F8" s="32">
        <v>0.01</v>
      </c>
      <c r="G8" s="33">
        <f>E8*F10*0.0001</f>
        <v>41.5723</v>
      </c>
      <c r="H8" s="31">
        <f t="shared" si="1"/>
        <v>16669900</v>
      </c>
      <c r="I8" s="40">
        <v>0.005</v>
      </c>
      <c r="J8" s="41">
        <f t="shared" ref="J8:J15" si="2">H8*I8/10000</f>
        <v>8.33495</v>
      </c>
      <c r="K8" s="42">
        <f t="shared" ref="K8:K16" si="3">(G8+J8)*0.2</f>
        <v>9.98145</v>
      </c>
      <c r="L8" s="42">
        <v>2.78</v>
      </c>
      <c r="M8" s="43">
        <f t="shared" ref="M8:M16" si="4">K8+L8</f>
        <v>12.76145</v>
      </c>
    </row>
    <row r="9" ht="34" customHeight="1" spans="1:13">
      <c r="A9" s="29" t="s">
        <v>17</v>
      </c>
      <c r="B9" s="30">
        <v>7636600</v>
      </c>
      <c r="C9" s="29">
        <v>30136800</v>
      </c>
      <c r="D9" s="31">
        <v>34153100</v>
      </c>
      <c r="E9" s="29">
        <f t="shared" si="0"/>
        <v>37773400</v>
      </c>
      <c r="F9" s="32">
        <v>0.01</v>
      </c>
      <c r="G9" s="33">
        <f>E9*F11*0.0001</f>
        <v>37.7734</v>
      </c>
      <c r="H9" s="31">
        <f t="shared" si="1"/>
        <v>34153100</v>
      </c>
      <c r="I9" s="40">
        <v>0.005</v>
      </c>
      <c r="J9" s="41">
        <f t="shared" si="2"/>
        <v>17.07655</v>
      </c>
      <c r="K9" s="42">
        <f t="shared" si="3"/>
        <v>10.96999</v>
      </c>
      <c r="L9" s="42">
        <v>7.91</v>
      </c>
      <c r="M9" s="43">
        <f t="shared" si="4"/>
        <v>18.87999</v>
      </c>
    </row>
    <row r="10" ht="34" customHeight="1" spans="1:13">
      <c r="A10" s="34" t="s">
        <v>18</v>
      </c>
      <c r="B10" s="30">
        <v>3764800</v>
      </c>
      <c r="C10" s="29">
        <v>18602900</v>
      </c>
      <c r="D10" s="31">
        <v>10918200</v>
      </c>
      <c r="E10" s="29">
        <f t="shared" si="0"/>
        <v>22367700</v>
      </c>
      <c r="F10" s="32">
        <v>0.01</v>
      </c>
      <c r="G10" s="33">
        <f>E10*F8*0.0001</f>
        <v>22.3677</v>
      </c>
      <c r="H10" s="31">
        <f t="shared" si="1"/>
        <v>10918200</v>
      </c>
      <c r="I10" s="40">
        <v>0.005</v>
      </c>
      <c r="J10" s="41">
        <f t="shared" si="2"/>
        <v>5.4591</v>
      </c>
      <c r="K10" s="42">
        <f t="shared" si="3"/>
        <v>5.56536</v>
      </c>
      <c r="L10" s="42">
        <v>5.27</v>
      </c>
      <c r="M10" s="43">
        <f t="shared" si="4"/>
        <v>10.83536</v>
      </c>
    </row>
    <row r="11" ht="34" customHeight="1" spans="1:13">
      <c r="A11" s="29" t="s">
        <v>19</v>
      </c>
      <c r="B11" s="30">
        <v>7936700</v>
      </c>
      <c r="C11" s="29">
        <v>68863600</v>
      </c>
      <c r="D11" s="31">
        <v>84373300</v>
      </c>
      <c r="E11" s="29">
        <f t="shared" si="0"/>
        <v>76800300</v>
      </c>
      <c r="F11" s="32">
        <v>0.01</v>
      </c>
      <c r="G11" s="33">
        <f>E11*F9*0.0001</f>
        <v>76.8003</v>
      </c>
      <c r="H11" s="31">
        <f t="shared" si="1"/>
        <v>84373300</v>
      </c>
      <c r="I11" s="40">
        <v>0.005</v>
      </c>
      <c r="J11" s="41">
        <f t="shared" si="2"/>
        <v>42.18665</v>
      </c>
      <c r="K11" s="42">
        <f t="shared" si="3"/>
        <v>23.79739</v>
      </c>
      <c r="L11" s="42">
        <v>51.55</v>
      </c>
      <c r="M11" s="43">
        <f t="shared" si="4"/>
        <v>75.34739</v>
      </c>
    </row>
    <row r="12" ht="34" customHeight="1" spans="1:13">
      <c r="A12" s="29" t="s">
        <v>20</v>
      </c>
      <c r="B12" s="30">
        <v>5040900</v>
      </c>
      <c r="C12" s="29">
        <v>22898900</v>
      </c>
      <c r="D12" s="31">
        <v>17292200</v>
      </c>
      <c r="E12" s="29">
        <f t="shared" si="0"/>
        <v>27939800</v>
      </c>
      <c r="F12" s="32">
        <v>0.01</v>
      </c>
      <c r="G12" s="33">
        <f>E12*F13*0.0001</f>
        <v>27.9398</v>
      </c>
      <c r="H12" s="31">
        <f t="shared" si="1"/>
        <v>17292200</v>
      </c>
      <c r="I12" s="40">
        <v>0.005</v>
      </c>
      <c r="J12" s="41">
        <f t="shared" si="2"/>
        <v>8.6461</v>
      </c>
      <c r="K12" s="42">
        <f t="shared" si="3"/>
        <v>7.31718</v>
      </c>
      <c r="L12" s="42">
        <v>3.65</v>
      </c>
      <c r="M12" s="43">
        <f t="shared" si="4"/>
        <v>10.96718</v>
      </c>
    </row>
    <row r="13" ht="34" customHeight="1" spans="1:13">
      <c r="A13" s="29" t="s">
        <v>21</v>
      </c>
      <c r="B13" s="30">
        <v>4931900</v>
      </c>
      <c r="C13" s="29">
        <v>14947400</v>
      </c>
      <c r="D13" s="31">
        <v>9055100</v>
      </c>
      <c r="E13" s="29">
        <f t="shared" si="0"/>
        <v>19879300</v>
      </c>
      <c r="F13" s="32">
        <v>0.01</v>
      </c>
      <c r="G13" s="33">
        <f>E13*F15*0.0001</f>
        <v>19.8793</v>
      </c>
      <c r="H13" s="31">
        <f t="shared" si="1"/>
        <v>9055100</v>
      </c>
      <c r="I13" s="40">
        <v>0.005</v>
      </c>
      <c r="J13" s="41">
        <f t="shared" si="2"/>
        <v>4.52755</v>
      </c>
      <c r="K13" s="42">
        <f t="shared" si="3"/>
        <v>4.88137</v>
      </c>
      <c r="L13" s="42">
        <v>7.59</v>
      </c>
      <c r="M13" s="43">
        <f t="shared" si="4"/>
        <v>12.47137</v>
      </c>
    </row>
    <row r="14" ht="34" customHeight="1" spans="1:13">
      <c r="A14" s="35" t="s">
        <v>22</v>
      </c>
      <c r="B14" s="30">
        <v>1330000</v>
      </c>
      <c r="C14" s="29">
        <v>8425700</v>
      </c>
      <c r="D14" s="29">
        <v>5640200</v>
      </c>
      <c r="E14" s="31">
        <f t="shared" si="0"/>
        <v>9755700</v>
      </c>
      <c r="F14" s="32">
        <v>0.01</v>
      </c>
      <c r="G14" s="33">
        <f>E14*F16*0.0001</f>
        <v>9.7557</v>
      </c>
      <c r="H14" s="31">
        <v>5640200</v>
      </c>
      <c r="I14" s="40">
        <v>0.005</v>
      </c>
      <c r="J14" s="41">
        <f t="shared" si="2"/>
        <v>2.8201</v>
      </c>
      <c r="K14" s="42">
        <f t="shared" si="3"/>
        <v>2.51516</v>
      </c>
      <c r="L14" s="42">
        <v>0.82</v>
      </c>
      <c r="M14" s="43">
        <f t="shared" si="4"/>
        <v>3.33516</v>
      </c>
    </row>
    <row r="15" ht="34" customHeight="1" spans="1:13">
      <c r="A15" s="36" t="s">
        <v>23</v>
      </c>
      <c r="B15" s="30">
        <v>748500</v>
      </c>
      <c r="C15" s="29">
        <v>10009000</v>
      </c>
      <c r="D15" s="31">
        <v>4965500</v>
      </c>
      <c r="E15" s="29">
        <f t="shared" si="0"/>
        <v>10757500</v>
      </c>
      <c r="F15" s="32">
        <v>0.01</v>
      </c>
      <c r="G15" s="33">
        <f>E15*F14*0.0001</f>
        <v>10.7575</v>
      </c>
      <c r="H15" s="31">
        <f>D15</f>
        <v>4965500</v>
      </c>
      <c r="I15" s="40">
        <v>0.005</v>
      </c>
      <c r="J15" s="41">
        <f t="shared" si="2"/>
        <v>2.48275</v>
      </c>
      <c r="K15" s="42">
        <f t="shared" si="3"/>
        <v>2.64805</v>
      </c>
      <c r="L15" s="42">
        <v>8.44</v>
      </c>
      <c r="M15" s="43">
        <f t="shared" si="4"/>
        <v>11.08805</v>
      </c>
    </row>
    <row r="16" ht="34" customHeight="1" spans="1:13">
      <c r="A16" s="37" t="s">
        <v>24</v>
      </c>
      <c r="B16" s="29">
        <f>SUM(B7:B15)</f>
        <v>48846500</v>
      </c>
      <c r="C16" s="29">
        <f>SUM(C7:C15)</f>
        <v>241329000</v>
      </c>
      <c r="D16" s="29">
        <f>SUM(D7:D15)</f>
        <v>200730700</v>
      </c>
      <c r="E16" s="29">
        <f t="shared" si="0"/>
        <v>290175500</v>
      </c>
      <c r="F16" s="32">
        <v>0.01</v>
      </c>
      <c r="G16" s="33">
        <f>SUM(G7:G15)</f>
        <v>290.1755</v>
      </c>
      <c r="H16" s="31">
        <f>D16</f>
        <v>200730700</v>
      </c>
      <c r="I16" s="40">
        <v>0.005</v>
      </c>
      <c r="J16" s="42">
        <f>SUM(J7:J15)</f>
        <v>100.36535</v>
      </c>
      <c r="K16" s="42">
        <v>78.12</v>
      </c>
      <c r="L16" s="42">
        <f>SUM(L7:L15)</f>
        <v>93.43</v>
      </c>
      <c r="M16" s="43">
        <f t="shared" si="4"/>
        <v>171.55</v>
      </c>
    </row>
    <row r="17" ht="29" customHeight="1" spans="1:13">
      <c r="A17" s="38" t="s">
        <v>25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</row>
  </sheetData>
  <mergeCells count="14">
    <mergeCell ref="A4:M4"/>
    <mergeCell ref="B5:D5"/>
    <mergeCell ref="A17:M17"/>
    <mergeCell ref="A5:A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A2:M3"/>
  </mergeCells>
  <printOptions horizontalCentered="1"/>
  <pageMargins left="0.550694444444444" right="0.550694444444444" top="0.786805555555556" bottom="0.786805555555556" header="0.511805555555556" footer="0.511805555555556"/>
  <pageSetup paperSize="9" scale="90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C21" sqref="C21"/>
    </sheetView>
  </sheetViews>
  <sheetFormatPr defaultColWidth="9" defaultRowHeight="14.25" outlineLevelCol="4"/>
  <cols>
    <col min="1" max="1" width="7.625" customWidth="1"/>
    <col min="2" max="2" width="22.625" customWidth="1"/>
    <col min="3" max="3" width="14.375" customWidth="1"/>
    <col min="4" max="4" width="14.625" customWidth="1"/>
    <col min="5" max="5" width="16.75" customWidth="1"/>
  </cols>
  <sheetData>
    <row r="1" ht="34.5" customHeight="1" spans="1:5">
      <c r="A1" s="1"/>
      <c r="B1" s="1"/>
      <c r="C1" s="1"/>
      <c r="D1" s="1"/>
      <c r="E1" s="1"/>
    </row>
    <row r="2" ht="15.95" customHeight="1" spans="1:5">
      <c r="A2" s="2"/>
      <c r="B2" s="2"/>
      <c r="C2" s="2"/>
      <c r="D2" s="2"/>
      <c r="E2" s="2"/>
    </row>
    <row r="3" ht="27.95" customHeight="1" spans="1:5">
      <c r="A3" s="3"/>
      <c r="B3" s="4"/>
      <c r="C3" s="5"/>
      <c r="D3" s="5"/>
      <c r="E3" s="6"/>
    </row>
    <row r="4" ht="27" customHeight="1" spans="1:5">
      <c r="A4" s="7"/>
      <c r="B4" s="8"/>
      <c r="C4" s="9"/>
      <c r="D4" s="9"/>
      <c r="E4" s="10"/>
    </row>
    <row r="5" ht="24" customHeight="1" spans="1:5">
      <c r="A5" s="11"/>
      <c r="B5" s="12"/>
      <c r="C5" s="12"/>
      <c r="D5" s="12"/>
      <c r="E5" s="12"/>
    </row>
    <row r="6" ht="24" customHeight="1" spans="1:5">
      <c r="A6" s="11"/>
      <c r="B6" s="12"/>
      <c r="C6" s="12"/>
      <c r="D6" s="12"/>
      <c r="E6" s="12"/>
    </row>
    <row r="7" ht="24" customHeight="1" spans="1:5">
      <c r="A7" s="11"/>
      <c r="B7" s="12"/>
      <c r="C7" s="12"/>
      <c r="D7" s="12"/>
      <c r="E7" s="12"/>
    </row>
    <row r="8" ht="24" customHeight="1" spans="1:5">
      <c r="A8" s="11"/>
      <c r="B8" s="12"/>
      <c r="C8" s="12"/>
      <c r="D8" s="12"/>
      <c r="E8" s="12"/>
    </row>
    <row r="9" ht="27.95" customHeight="1" spans="1:5">
      <c r="A9" s="7"/>
      <c r="B9" s="8"/>
      <c r="C9" s="13"/>
      <c r="D9" s="13"/>
      <c r="E9" s="9"/>
    </row>
    <row r="10" ht="21.95" customHeight="1" spans="1:5">
      <c r="A10" s="11"/>
      <c r="B10" s="14"/>
      <c r="C10" s="12"/>
      <c r="D10" s="12"/>
      <c r="E10" s="12"/>
    </row>
    <row r="11" ht="18.95" customHeight="1" spans="1:5">
      <c r="A11" s="11"/>
      <c r="B11" s="14"/>
      <c r="C11" s="12"/>
      <c r="D11" s="12"/>
      <c r="E11" s="12"/>
    </row>
    <row r="12" ht="20.1" customHeight="1" spans="1:5">
      <c r="A12" s="3"/>
      <c r="B12" s="15"/>
      <c r="C12" s="12"/>
      <c r="D12" s="12"/>
      <c r="E12" s="12"/>
    </row>
    <row r="13" ht="18" customHeight="1" spans="1:5">
      <c r="A13" s="3"/>
      <c r="B13" s="15"/>
      <c r="C13" s="12"/>
      <c r="D13" s="12"/>
      <c r="E13" s="12"/>
    </row>
    <row r="14" ht="21" customHeight="1" spans="1:5">
      <c r="A14" s="16"/>
      <c r="B14" s="17"/>
      <c r="C14" s="12"/>
      <c r="D14" s="12"/>
      <c r="E14" s="12"/>
    </row>
    <row r="15" ht="23.1" customHeight="1" spans="1:5">
      <c r="A15" s="18"/>
      <c r="B15" s="15"/>
      <c r="C15" s="19"/>
      <c r="D15" s="19"/>
      <c r="E15" s="12"/>
    </row>
    <row r="16" ht="33" customHeight="1" spans="1:5">
      <c r="A16" s="20"/>
      <c r="B16" s="21"/>
      <c r="C16" s="13"/>
      <c r="D16" s="13"/>
      <c r="E16" s="10"/>
    </row>
    <row r="17" ht="77.25" customHeight="1" spans="1:5">
      <c r="A17" s="22"/>
      <c r="B17" s="23"/>
      <c r="C17" s="23"/>
      <c r="D17" s="23"/>
      <c r="E17" s="23"/>
    </row>
  </sheetData>
  <mergeCells count="17">
    <mergeCell ref="A1:E1"/>
    <mergeCell ref="A2:E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E17"/>
  </mergeCells>
  <printOptions horizontalCentered="1"/>
  <pageMargins left="0.748031496062992" right="0.748031496062992" top="0.984251968503937" bottom="0.78740157480315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2024年市县区电脑彩票、即开票发行费预拨分配表 </vt:lpstr>
      <vt:lpstr>1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李敏</cp:lastModifiedBy>
  <dcterms:created xsi:type="dcterms:W3CDTF">2008-11-04T08:43:00Z</dcterms:created>
  <cp:lastPrinted>2023-03-07T00:49:00Z</cp:lastPrinted>
  <dcterms:modified xsi:type="dcterms:W3CDTF">2025-10-15T02:12:49Z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6AE7A61C5AF548D9845E9E3FF74B68C8</vt:lpwstr>
  </property>
</Properties>
</file>