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22年3-4季度县区市电脑彩票、即开票发行费分配表 " sheetId="1" r:id="rId1"/>
    <sheet name="Sheet1" sheetId="2" r:id="rId2"/>
    <sheet name="Sheet2" sheetId="3" r:id="rId3"/>
  </sheets>
  <calcPr calcId="144525"/>
</workbook>
</file>

<file path=xl/sharedStrings.xml><?xml version="1.0" encoding="utf-8"?>
<sst xmlns="http://schemas.openxmlformats.org/spreadsheetml/2006/main" count="30">
  <si>
    <t>附件2</t>
  </si>
  <si>
    <t>2022年7-12月县市区市场发行费预估数及分配表</t>
  </si>
  <si>
    <t>单位：元</t>
  </si>
  <si>
    <t>区县名称</t>
  </si>
  <si>
    <t>三季度销量</t>
  </si>
  <si>
    <t>四季度销量（预估）</t>
  </si>
  <si>
    <t>3－4季度电脑票及即开票累              计销量</t>
  </si>
  <si>
    <t>计提          比率</t>
  </si>
  <si>
    <t xml:space="preserve">共计提                  发行费         </t>
  </si>
  <si>
    <t xml:space="preserve">共计提                  发行费                 （万元）         </t>
  </si>
  <si>
    <t>3－4季度快乐8累              计销量</t>
  </si>
  <si>
    <t xml:space="preserve">累计提                  发行费                 （万元）         </t>
  </si>
  <si>
    <t>即开票</t>
  </si>
  <si>
    <t>电脑票</t>
  </si>
  <si>
    <t>快乐8</t>
  </si>
  <si>
    <t>君山区</t>
  </si>
  <si>
    <t>湘阴县</t>
  </si>
  <si>
    <t>临湘市</t>
  </si>
  <si>
    <t>华容县</t>
  </si>
  <si>
    <t>汩罗市</t>
  </si>
  <si>
    <t>平江县</t>
  </si>
  <si>
    <t>岳阳县</t>
  </si>
  <si>
    <t>屈原区</t>
  </si>
  <si>
    <t>云溪区</t>
  </si>
  <si>
    <t>岳阳楼区</t>
  </si>
  <si>
    <t>经开区</t>
  </si>
  <si>
    <t>南湖新区</t>
  </si>
  <si>
    <t>累计</t>
  </si>
  <si>
    <t xml:space="preserve"> 数据提供：陈阳、易永红                                                                           制表人：何宇              </t>
  </si>
  <si>
    <t>注：根据湖南省财政厅《湖南省财政厅关于下达2022年福彩机构业务费的通知》（湘财综指［2022］11号）和湖南省福利彩票发行中心《关于下拨2022年三、四季度实拨业务费、对下级补助资金及2021年市州业务费超收资金的通知》（湘彩发［2022］32号）文件精神，结合我市各县市区2022年三季度七、八月份福利彩票实际销量，(四季度预估销量)按比计提业务费进行拨付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</si>
</sst>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7"/>
      <name val="黑体"/>
      <charset val="134"/>
    </font>
    <font>
      <sz val="21"/>
      <name val="方正大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0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6" fillId="2" borderId="9" applyNumberFormat="0" applyAlignment="0" applyProtection="0">
      <alignment vertical="center"/>
    </xf>
    <xf numFmtId="0" fontId="9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0" fontId="3" fillId="0" borderId="2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95 2" xfId="11"/>
    <cellStyle name="百分比" xfId="12" builtinId="5"/>
    <cellStyle name="常规 94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94 4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常规 94 7" xfId="40"/>
    <cellStyle name="40% - 强调文字颜色 1" xfId="41" builtinId="31"/>
    <cellStyle name="20% - 强调文字颜色 2" xfId="42" builtinId="34"/>
    <cellStyle name="常规 94 8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 4" xfId="57"/>
    <cellStyle name="常规 2 6" xfId="58"/>
    <cellStyle name="常规 2 7" xfId="59"/>
    <cellStyle name="常规 2 8" xfId="60"/>
    <cellStyle name="常规 94 3" xfId="61"/>
    <cellStyle name="常规 94 5" xfId="62"/>
    <cellStyle name="常规 94 6" xfId="63"/>
    <cellStyle name="常规 95 3" xfId="64"/>
    <cellStyle name="常规 95 4" xfId="65"/>
    <cellStyle name="常规 95 5" xfId="66"/>
    <cellStyle name="常规 95 6" xfId="67"/>
    <cellStyle name="常规 95 7" xfId="68"/>
    <cellStyle name="常规 95 8" xfId="6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1"/>
  <sheetViews>
    <sheetView tabSelected="1" workbookViewId="0">
      <selection activeCell="A19" sqref="A19"/>
    </sheetView>
  </sheetViews>
  <sheetFormatPr defaultColWidth="9" defaultRowHeight="14.25"/>
  <cols>
    <col min="1" max="1" width="10.25" customWidth="1"/>
    <col min="2" max="7" width="9.875" customWidth="1"/>
    <col min="8" max="8" width="10.375" customWidth="1"/>
    <col min="9" max="9" width="6.375" customWidth="1"/>
    <col min="10" max="10" width="8.375" customWidth="1"/>
    <col min="11" max="12" width="9.625" customWidth="1"/>
    <col min="13" max="13" width="6.375" customWidth="1"/>
    <col min="14" max="14" width="8.875" customWidth="1"/>
    <col min="15" max="16" width="9" customWidth="1"/>
  </cols>
  <sheetData>
    <row r="1" ht="25" customHeight="1" spans="1:1">
      <c r="A1" s="1" t="s">
        <v>0</v>
      </c>
    </row>
    <row r="2" ht="26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6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8" customHeight="1" spans="1:16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26" customHeight="1" spans="1:16">
      <c r="A5" s="4" t="s">
        <v>3</v>
      </c>
      <c r="B5" s="5" t="s">
        <v>4</v>
      </c>
      <c r="C5" s="5"/>
      <c r="D5" s="5"/>
      <c r="E5" s="5" t="s">
        <v>5</v>
      </c>
      <c r="F5" s="5"/>
      <c r="G5" s="5"/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7</v>
      </c>
      <c r="N5" s="5" t="s">
        <v>8</v>
      </c>
      <c r="O5" s="5" t="s">
        <v>9</v>
      </c>
      <c r="P5" s="5" t="s">
        <v>11</v>
      </c>
    </row>
    <row r="6" ht="36" customHeight="1" spans="1:16">
      <c r="A6" s="6"/>
      <c r="B6" s="5" t="s">
        <v>12</v>
      </c>
      <c r="C6" s="5" t="s">
        <v>13</v>
      </c>
      <c r="D6" s="5" t="s">
        <v>14</v>
      </c>
      <c r="E6" s="5" t="s">
        <v>12</v>
      </c>
      <c r="F6" s="5" t="s">
        <v>13</v>
      </c>
      <c r="G6" s="5" t="s">
        <v>14</v>
      </c>
      <c r="H6" s="5"/>
      <c r="I6" s="5"/>
      <c r="J6" s="5"/>
      <c r="K6" s="5"/>
      <c r="L6" s="5"/>
      <c r="M6" s="5"/>
      <c r="N6" s="5"/>
      <c r="O6" s="5"/>
      <c r="P6" s="5"/>
    </row>
    <row r="7" ht="26" customHeight="1" spans="1:16">
      <c r="A7" s="7" t="s">
        <v>15</v>
      </c>
      <c r="B7" s="7">
        <v>102900</v>
      </c>
      <c r="C7" s="7">
        <v>1140600</v>
      </c>
      <c r="D7" s="8">
        <v>315885</v>
      </c>
      <c r="E7" s="7">
        <v>102900</v>
      </c>
      <c r="F7" s="7">
        <v>1140600</v>
      </c>
      <c r="G7" s="8">
        <v>315885</v>
      </c>
      <c r="H7" s="9">
        <f t="shared" ref="H7:H11" si="0">(B7+C7)*2</f>
        <v>2487000</v>
      </c>
      <c r="I7" s="15">
        <v>0.01</v>
      </c>
      <c r="J7" s="16">
        <f t="shared" ref="J7:J18" si="1">H7*I7</f>
        <v>24870</v>
      </c>
      <c r="K7" s="17">
        <f t="shared" ref="K7:K19" si="2">J7*0.0001</f>
        <v>2.487</v>
      </c>
      <c r="L7" s="18">
        <f>D7*2</f>
        <v>631770</v>
      </c>
      <c r="M7" s="19">
        <v>0.005</v>
      </c>
      <c r="N7" s="18">
        <f>L7*M7</f>
        <v>3158.85</v>
      </c>
      <c r="O7" s="20">
        <f>N7*0.0001</f>
        <v>0.315885</v>
      </c>
      <c r="P7" s="20">
        <f>K7+O7</f>
        <v>2.802885</v>
      </c>
    </row>
    <row r="8" ht="26" customHeight="1" spans="1:16">
      <c r="A8" s="10" t="s">
        <v>16</v>
      </c>
      <c r="B8" s="7">
        <v>353250</v>
      </c>
      <c r="C8" s="7">
        <v>2757126</v>
      </c>
      <c r="D8" s="8">
        <v>507372</v>
      </c>
      <c r="E8" s="7">
        <v>353250</v>
      </c>
      <c r="F8" s="7">
        <v>2757126</v>
      </c>
      <c r="G8" s="8">
        <v>507372</v>
      </c>
      <c r="H8" s="9">
        <f>(E8+F8)*2</f>
        <v>6220752</v>
      </c>
      <c r="I8" s="15">
        <v>0.01</v>
      </c>
      <c r="J8" s="16">
        <f t="shared" si="1"/>
        <v>62207.52</v>
      </c>
      <c r="K8" s="17">
        <f t="shared" si="2"/>
        <v>6.220752</v>
      </c>
      <c r="L8" s="18">
        <f t="shared" ref="L8:L19" si="3">D8*2</f>
        <v>1014744</v>
      </c>
      <c r="M8" s="19">
        <v>0.005</v>
      </c>
      <c r="N8" s="18">
        <f t="shared" ref="N8:N19" si="4">L8*M8</f>
        <v>5073.72</v>
      </c>
      <c r="O8" s="20">
        <f t="shared" ref="O8:O19" si="5">N8*0.0001</f>
        <v>0.507372</v>
      </c>
      <c r="P8" s="20">
        <f t="shared" ref="P8:P18" si="6">K8+O8</f>
        <v>6.728124</v>
      </c>
    </row>
    <row r="9" ht="26" customHeight="1" spans="1:16">
      <c r="A9" s="7" t="s">
        <v>17</v>
      </c>
      <c r="B9" s="7">
        <v>562500</v>
      </c>
      <c r="C9" s="7">
        <v>5711139</v>
      </c>
      <c r="D9" s="8">
        <v>5495100</v>
      </c>
      <c r="E9" s="7">
        <v>562500</v>
      </c>
      <c r="F9" s="7">
        <v>5711139</v>
      </c>
      <c r="G9" s="8">
        <v>5495100</v>
      </c>
      <c r="H9" s="9">
        <f t="shared" si="0"/>
        <v>12547278</v>
      </c>
      <c r="I9" s="15">
        <v>0.01</v>
      </c>
      <c r="J9" s="16">
        <f t="shared" si="1"/>
        <v>125472.78</v>
      </c>
      <c r="K9" s="17">
        <f t="shared" si="2"/>
        <v>12.547278</v>
      </c>
      <c r="L9" s="18">
        <f t="shared" si="3"/>
        <v>10990200</v>
      </c>
      <c r="M9" s="19">
        <v>0.005</v>
      </c>
      <c r="N9" s="18">
        <f t="shared" si="4"/>
        <v>54951</v>
      </c>
      <c r="O9" s="20">
        <f t="shared" si="5"/>
        <v>5.4951</v>
      </c>
      <c r="P9" s="20">
        <f t="shared" si="6"/>
        <v>18.042378</v>
      </c>
    </row>
    <row r="10" ht="26" customHeight="1" spans="1:16">
      <c r="A10" s="10" t="s">
        <v>18</v>
      </c>
      <c r="B10" s="7">
        <v>274650</v>
      </c>
      <c r="C10" s="7">
        <v>5808972</v>
      </c>
      <c r="D10" s="8">
        <v>1625775</v>
      </c>
      <c r="E10" s="7">
        <v>274650</v>
      </c>
      <c r="F10" s="7">
        <v>5808972</v>
      </c>
      <c r="G10" s="8">
        <v>1625775</v>
      </c>
      <c r="H10" s="9">
        <f t="shared" ref="H10:H14" si="7">(C10+B10)*2</f>
        <v>12167244</v>
      </c>
      <c r="I10" s="15">
        <v>0.01</v>
      </c>
      <c r="J10" s="16">
        <f t="shared" si="1"/>
        <v>121672.44</v>
      </c>
      <c r="K10" s="17">
        <f t="shared" si="2"/>
        <v>12.167244</v>
      </c>
      <c r="L10" s="18">
        <f t="shared" si="3"/>
        <v>3251550</v>
      </c>
      <c r="M10" s="19">
        <v>0.005</v>
      </c>
      <c r="N10" s="18">
        <f t="shared" si="4"/>
        <v>16257.75</v>
      </c>
      <c r="O10" s="20">
        <f t="shared" si="5"/>
        <v>1.625775</v>
      </c>
      <c r="P10" s="20">
        <f t="shared" si="6"/>
        <v>13.793019</v>
      </c>
    </row>
    <row r="11" ht="26" customHeight="1" spans="1:16">
      <c r="A11" s="7" t="s">
        <v>19</v>
      </c>
      <c r="B11" s="7">
        <v>432750</v>
      </c>
      <c r="C11" s="7">
        <v>4165140</v>
      </c>
      <c r="D11" s="8">
        <v>2101626</v>
      </c>
      <c r="E11" s="7">
        <v>432750</v>
      </c>
      <c r="F11" s="7">
        <v>4165140</v>
      </c>
      <c r="G11" s="8">
        <v>2101626</v>
      </c>
      <c r="H11" s="9">
        <f t="shared" si="0"/>
        <v>9195780</v>
      </c>
      <c r="I11" s="15">
        <v>0.01</v>
      </c>
      <c r="J11" s="16">
        <f t="shared" si="1"/>
        <v>91957.8</v>
      </c>
      <c r="K11" s="17">
        <f t="shared" si="2"/>
        <v>9.19578</v>
      </c>
      <c r="L11" s="18">
        <f t="shared" si="3"/>
        <v>4203252</v>
      </c>
      <c r="M11" s="19">
        <v>0.005</v>
      </c>
      <c r="N11" s="18">
        <f t="shared" si="4"/>
        <v>21016.26</v>
      </c>
      <c r="O11" s="20">
        <f t="shared" si="5"/>
        <v>2.101626</v>
      </c>
      <c r="P11" s="20">
        <f t="shared" si="6"/>
        <v>11.297406</v>
      </c>
    </row>
    <row r="12" ht="26" customHeight="1" spans="1:16">
      <c r="A12" s="7" t="s">
        <v>20</v>
      </c>
      <c r="B12" s="7">
        <v>856350</v>
      </c>
      <c r="C12" s="7">
        <v>7145247</v>
      </c>
      <c r="D12" s="8">
        <v>2593665</v>
      </c>
      <c r="E12" s="7">
        <v>856350</v>
      </c>
      <c r="F12" s="7">
        <v>7145247</v>
      </c>
      <c r="G12" s="8">
        <v>2593665</v>
      </c>
      <c r="H12" s="9">
        <f t="shared" si="7"/>
        <v>16003194</v>
      </c>
      <c r="I12" s="15">
        <v>0.01</v>
      </c>
      <c r="J12" s="16">
        <f t="shared" si="1"/>
        <v>160031.94</v>
      </c>
      <c r="K12" s="17">
        <f t="shared" si="2"/>
        <v>16.003194</v>
      </c>
      <c r="L12" s="18">
        <f t="shared" si="3"/>
        <v>5187330</v>
      </c>
      <c r="M12" s="19">
        <v>0.005</v>
      </c>
      <c r="N12" s="18">
        <f t="shared" si="4"/>
        <v>25936.65</v>
      </c>
      <c r="O12" s="20">
        <f t="shared" si="5"/>
        <v>2.593665</v>
      </c>
      <c r="P12" s="20">
        <f t="shared" si="6"/>
        <v>18.596859</v>
      </c>
    </row>
    <row r="13" ht="26" customHeight="1" spans="1:16">
      <c r="A13" s="7" t="s">
        <v>21</v>
      </c>
      <c r="B13" s="7">
        <v>302250</v>
      </c>
      <c r="C13" s="7">
        <v>3397005</v>
      </c>
      <c r="D13" s="8">
        <v>1736916</v>
      </c>
      <c r="E13" s="7">
        <v>302250</v>
      </c>
      <c r="F13" s="7">
        <v>3397005</v>
      </c>
      <c r="G13" s="8">
        <v>1736916</v>
      </c>
      <c r="H13" s="9">
        <f t="shared" ref="H13:H17" si="8">(B13+C13)*2</f>
        <v>7398510</v>
      </c>
      <c r="I13" s="15">
        <v>0.01</v>
      </c>
      <c r="J13" s="16">
        <f t="shared" si="1"/>
        <v>73985.1</v>
      </c>
      <c r="K13" s="17">
        <f t="shared" si="2"/>
        <v>7.39851</v>
      </c>
      <c r="L13" s="18">
        <f t="shared" si="3"/>
        <v>3473832</v>
      </c>
      <c r="M13" s="19">
        <v>0.005</v>
      </c>
      <c r="N13" s="18">
        <f t="shared" si="4"/>
        <v>17369.16</v>
      </c>
      <c r="O13" s="20">
        <f t="shared" si="5"/>
        <v>1.736916</v>
      </c>
      <c r="P13" s="20">
        <f t="shared" si="6"/>
        <v>9.135426</v>
      </c>
    </row>
    <row r="14" ht="26" customHeight="1" spans="1:16">
      <c r="A14" s="10" t="s">
        <v>22</v>
      </c>
      <c r="B14" s="7">
        <v>24750</v>
      </c>
      <c r="C14" s="7">
        <v>292836</v>
      </c>
      <c r="D14" s="8">
        <v>155120</v>
      </c>
      <c r="E14" s="7">
        <v>24750</v>
      </c>
      <c r="F14" s="7">
        <v>292836</v>
      </c>
      <c r="G14" s="8">
        <v>155120</v>
      </c>
      <c r="H14" s="9">
        <f t="shared" si="7"/>
        <v>635172</v>
      </c>
      <c r="I14" s="15">
        <v>0.01</v>
      </c>
      <c r="J14" s="16">
        <f t="shared" si="1"/>
        <v>6351.72</v>
      </c>
      <c r="K14" s="17">
        <f t="shared" si="2"/>
        <v>0.635172</v>
      </c>
      <c r="L14" s="18">
        <f t="shared" si="3"/>
        <v>310240</v>
      </c>
      <c r="M14" s="19">
        <v>0.005</v>
      </c>
      <c r="N14" s="18">
        <f t="shared" si="4"/>
        <v>1551.2</v>
      </c>
      <c r="O14" s="20">
        <f t="shared" si="5"/>
        <v>0.15512</v>
      </c>
      <c r="P14" s="20">
        <f t="shared" si="6"/>
        <v>0.790292</v>
      </c>
    </row>
    <row r="15" ht="26" customHeight="1" spans="1:16">
      <c r="A15" s="11" t="s">
        <v>23</v>
      </c>
      <c r="B15" s="7">
        <v>298950</v>
      </c>
      <c r="C15" s="7">
        <v>2569386</v>
      </c>
      <c r="D15" s="8">
        <v>522987</v>
      </c>
      <c r="E15" s="7">
        <v>298950</v>
      </c>
      <c r="F15" s="7">
        <v>2569386</v>
      </c>
      <c r="G15" s="8">
        <v>522987</v>
      </c>
      <c r="H15" s="9">
        <f t="shared" si="8"/>
        <v>5736672</v>
      </c>
      <c r="I15" s="15">
        <v>0.01</v>
      </c>
      <c r="J15" s="16">
        <f t="shared" si="1"/>
        <v>57366.72</v>
      </c>
      <c r="K15" s="17">
        <f t="shared" si="2"/>
        <v>5.736672</v>
      </c>
      <c r="L15" s="18">
        <f t="shared" si="3"/>
        <v>1045974</v>
      </c>
      <c r="M15" s="19">
        <v>0.005</v>
      </c>
      <c r="N15" s="18">
        <f t="shared" si="4"/>
        <v>5229.87</v>
      </c>
      <c r="O15" s="20">
        <f t="shared" si="5"/>
        <v>0.522987</v>
      </c>
      <c r="P15" s="20">
        <f t="shared" si="6"/>
        <v>6.259659</v>
      </c>
    </row>
    <row r="16" ht="26" customHeight="1" spans="1:16">
      <c r="A16" s="7" t="s">
        <v>24</v>
      </c>
      <c r="B16" s="7">
        <v>209250</v>
      </c>
      <c r="C16" s="7">
        <v>564471</v>
      </c>
      <c r="D16" s="8">
        <v>284853</v>
      </c>
      <c r="E16" s="7">
        <v>209250</v>
      </c>
      <c r="F16" s="7">
        <v>564471</v>
      </c>
      <c r="G16" s="8">
        <v>284853</v>
      </c>
      <c r="H16" s="9">
        <f>(C16+B16)*2</f>
        <v>1547442</v>
      </c>
      <c r="I16" s="15">
        <v>0.01</v>
      </c>
      <c r="J16" s="16">
        <f t="shared" si="1"/>
        <v>15474.42</v>
      </c>
      <c r="K16" s="17">
        <f t="shared" si="2"/>
        <v>1.547442</v>
      </c>
      <c r="L16" s="18">
        <f t="shared" si="3"/>
        <v>569706</v>
      </c>
      <c r="M16" s="19">
        <v>0.005</v>
      </c>
      <c r="N16" s="18">
        <f t="shared" si="4"/>
        <v>2848.53</v>
      </c>
      <c r="O16" s="20">
        <f t="shared" si="5"/>
        <v>0.284853</v>
      </c>
      <c r="P16" s="20">
        <f t="shared" si="6"/>
        <v>1.832295</v>
      </c>
    </row>
    <row r="17" ht="26" customHeight="1" spans="1:16">
      <c r="A17" s="7" t="s">
        <v>25</v>
      </c>
      <c r="B17" s="7">
        <v>158700</v>
      </c>
      <c r="C17" s="7">
        <v>565173</v>
      </c>
      <c r="D17" s="8">
        <v>178725</v>
      </c>
      <c r="E17" s="7">
        <v>158700</v>
      </c>
      <c r="F17" s="7">
        <v>565173</v>
      </c>
      <c r="G17" s="8">
        <v>178725</v>
      </c>
      <c r="H17" s="9">
        <f t="shared" si="8"/>
        <v>1447746</v>
      </c>
      <c r="I17" s="15">
        <v>0.01</v>
      </c>
      <c r="J17" s="16">
        <f t="shared" si="1"/>
        <v>14477.46</v>
      </c>
      <c r="K17" s="17">
        <f t="shared" si="2"/>
        <v>1.447746</v>
      </c>
      <c r="L17" s="18">
        <f t="shared" si="3"/>
        <v>357450</v>
      </c>
      <c r="M17" s="19">
        <v>0.005</v>
      </c>
      <c r="N17" s="18">
        <f t="shared" si="4"/>
        <v>1787.25</v>
      </c>
      <c r="O17" s="20">
        <f t="shared" si="5"/>
        <v>0.178725</v>
      </c>
      <c r="P17" s="20">
        <f t="shared" si="6"/>
        <v>1.626471</v>
      </c>
    </row>
    <row r="18" ht="26" customHeight="1" spans="1:16">
      <c r="A18" s="7" t="s">
        <v>26</v>
      </c>
      <c r="B18" s="7">
        <v>145950</v>
      </c>
      <c r="C18" s="7">
        <v>636720</v>
      </c>
      <c r="D18" s="8">
        <v>508110</v>
      </c>
      <c r="E18" s="7">
        <v>145950</v>
      </c>
      <c r="F18" s="7">
        <v>636720</v>
      </c>
      <c r="G18" s="8">
        <v>508110</v>
      </c>
      <c r="H18" s="9">
        <f>(C18+B18)*2</f>
        <v>1565340</v>
      </c>
      <c r="I18" s="15">
        <v>0.01</v>
      </c>
      <c r="J18" s="16">
        <f t="shared" si="1"/>
        <v>15653.4</v>
      </c>
      <c r="K18" s="17">
        <f t="shared" si="2"/>
        <v>1.56534</v>
      </c>
      <c r="L18" s="18">
        <f t="shared" si="3"/>
        <v>1016220</v>
      </c>
      <c r="M18" s="19">
        <v>0.005</v>
      </c>
      <c r="N18" s="18">
        <f t="shared" si="4"/>
        <v>5081.1</v>
      </c>
      <c r="O18" s="20">
        <f t="shared" si="5"/>
        <v>0.50811</v>
      </c>
      <c r="P18" s="20">
        <f t="shared" si="6"/>
        <v>2.07345</v>
      </c>
    </row>
    <row r="19" ht="26" customHeight="1" spans="1:16">
      <c r="A19" s="9" t="s">
        <v>27</v>
      </c>
      <c r="B19" s="7">
        <f t="shared" ref="B19:G19" si="9">SUM(B7:B18)</f>
        <v>3722250</v>
      </c>
      <c r="C19" s="7">
        <f t="shared" si="9"/>
        <v>34753815</v>
      </c>
      <c r="D19" s="8">
        <f t="shared" si="9"/>
        <v>16026134</v>
      </c>
      <c r="E19" s="7">
        <f t="shared" si="9"/>
        <v>3722250</v>
      </c>
      <c r="F19" s="7">
        <f t="shared" si="9"/>
        <v>34753815</v>
      </c>
      <c r="G19" s="7">
        <f t="shared" si="9"/>
        <v>16026134</v>
      </c>
      <c r="H19" s="9">
        <f>(B19+C19)*2</f>
        <v>76952130</v>
      </c>
      <c r="I19" s="21">
        <v>0.01</v>
      </c>
      <c r="J19" s="16">
        <f>SUM(J7:J18)</f>
        <v>769521.3</v>
      </c>
      <c r="K19" s="17">
        <f t="shared" si="2"/>
        <v>76.95213</v>
      </c>
      <c r="L19" s="18">
        <f t="shared" si="3"/>
        <v>32052268</v>
      </c>
      <c r="M19" s="19">
        <v>0.005</v>
      </c>
      <c r="N19" s="18">
        <f t="shared" si="4"/>
        <v>160261.34</v>
      </c>
      <c r="O19" s="20">
        <f t="shared" si="5"/>
        <v>16.026134</v>
      </c>
      <c r="P19" s="20">
        <f>SUM(P7:P18)</f>
        <v>92.978264</v>
      </c>
    </row>
    <row r="20" ht="19" customHeight="1" spans="1:16">
      <c r="A20" s="12" t="s">
        <v>28</v>
      </c>
      <c r="B20" s="13"/>
      <c r="C20" s="13"/>
      <c r="D20" s="13"/>
      <c r="E20" s="13"/>
      <c r="F20" s="13"/>
      <c r="G20" s="13"/>
      <c r="H20" s="13"/>
      <c r="I20" s="13"/>
      <c r="J20" s="13"/>
      <c r="K20" s="22"/>
      <c r="L20" s="22"/>
      <c r="M20" s="22"/>
      <c r="N20" s="22"/>
      <c r="O20" s="22"/>
      <c r="P20" s="22"/>
    </row>
    <row r="21" ht="48" customHeight="1" spans="1:16">
      <c r="A21" s="14" t="s">
        <v>29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6">
    <mergeCell ref="A4:P4"/>
    <mergeCell ref="B5:D5"/>
    <mergeCell ref="E5:G5"/>
    <mergeCell ref="A20:J20"/>
    <mergeCell ref="A21:P21"/>
    <mergeCell ref="A5:A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2:P3"/>
  </mergeCells>
  <printOptions horizontalCentered="1"/>
  <pageMargins left="0.550694444444444" right="0.550694444444444" top="0.629861111111111" bottom="0.629861111111111" header="0.511805555555556" footer="0.511805555555556"/>
  <pageSetup paperSize="9" scale="8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35" sqref="G35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2022年3-4季度县区市电脑彩票、即开票发行费分配表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刘世勇 null</cp:lastModifiedBy>
  <dcterms:created xsi:type="dcterms:W3CDTF">2008-11-04T08:43:00Z</dcterms:created>
  <cp:lastPrinted>2020-10-14T07:05:00Z</cp:lastPrinted>
  <dcterms:modified xsi:type="dcterms:W3CDTF">2022-09-26T02:16:38Z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1BE3ECDDF6B348099C2A115909F8E60E</vt:lpwstr>
  </property>
</Properties>
</file>