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安排表" sheetId="9" r:id="rId1"/>
    <sheet name="统一标准" sheetId="10" state="hidden" r:id="rId2"/>
  </sheets>
  <definedNames>
    <definedName name="_xlnm._FilterDatabase" localSheetId="1" hidden="1">统一标准!$A$1:$I$167</definedName>
    <definedName name="_xlnm._FilterDatabase" localSheetId="0" hidden="1">安排表!$A$4:$B$11</definedName>
    <definedName name="_xlnm.Print_Titles" localSheetId="0">安排表!$4:$4</definedName>
    <definedName name="_xlnm.Print_Titles" localSheetId="1">统一标准!$1:$4</definedName>
  </definedNames>
  <calcPr calcId="144525" fullPrecision="0"/>
</workbook>
</file>

<file path=xl/sharedStrings.xml><?xml version="1.0" encoding="utf-8"?>
<sst xmlns="http://schemas.openxmlformats.org/spreadsheetml/2006/main" count="184">
  <si>
    <r>
      <rPr>
        <sz val="14"/>
        <rFont val="宋体"/>
        <charset val="134"/>
      </rPr>
      <t>附件：</t>
    </r>
  </si>
  <si>
    <t>2020年省级财政专项扶贫资金分配表（岳阳市本级及所辖区）</t>
  </si>
  <si>
    <t>单位：万元</t>
  </si>
  <si>
    <t>市州</t>
  </si>
  <si>
    <r>
      <rPr>
        <b/>
        <sz val="14"/>
        <rFont val="宋体"/>
        <charset val="134"/>
      </rPr>
      <t>县市区</t>
    </r>
    <r>
      <rPr>
        <b/>
        <sz val="14"/>
        <rFont val="Times New Roman"/>
        <charset val="134"/>
      </rPr>
      <t>/</t>
    </r>
    <r>
      <rPr>
        <b/>
        <sz val="14"/>
        <rFont val="宋体"/>
        <charset val="134"/>
      </rPr>
      <t>单位</t>
    </r>
  </si>
  <si>
    <t>金额（万元）</t>
  </si>
  <si>
    <t>农业生产发展和基础设施建设</t>
  </si>
  <si>
    <t>扶贫发展</t>
  </si>
  <si>
    <t>其他</t>
  </si>
  <si>
    <r>
      <rPr>
        <b/>
        <sz val="14"/>
        <rFont val="宋体"/>
        <charset val="134"/>
      </rPr>
      <t>市本级及所辖区小计</t>
    </r>
  </si>
  <si>
    <r>
      <rPr>
        <sz val="14"/>
        <rFont val="宋体"/>
        <charset val="134"/>
      </rPr>
      <t>岳阳楼区</t>
    </r>
  </si>
  <si>
    <r>
      <rPr>
        <sz val="14"/>
        <rFont val="宋体"/>
        <charset val="134"/>
      </rPr>
      <t>君山区</t>
    </r>
  </si>
  <si>
    <r>
      <rPr>
        <sz val="14"/>
        <rFont val="宋体"/>
        <charset val="134"/>
      </rPr>
      <t>云溪区</t>
    </r>
  </si>
  <si>
    <t>屈原管理区</t>
  </si>
  <si>
    <t>经济开发区</t>
  </si>
  <si>
    <t>资金测算表（二）</t>
  </si>
  <si>
    <t>填表人</t>
  </si>
  <si>
    <t>序号</t>
  </si>
  <si>
    <t>市县名称</t>
  </si>
  <si>
    <t>2013年底贫困人口数（人）</t>
  </si>
  <si>
    <t>2014年贫困人口数（人）</t>
  </si>
  <si>
    <t>2015年减贫计划（人）</t>
  </si>
  <si>
    <t>贫困人口因素测算</t>
  </si>
  <si>
    <t>减贫人口因素测算</t>
  </si>
  <si>
    <t>合计</t>
  </si>
  <si>
    <t>全省</t>
  </si>
  <si>
    <t>重点县</t>
  </si>
  <si>
    <t>面上县</t>
  </si>
  <si>
    <t>1、长沙市</t>
  </si>
  <si>
    <t>芙蓉区</t>
  </si>
  <si>
    <t>天心区</t>
  </si>
  <si>
    <t>岳麓区</t>
  </si>
  <si>
    <t>开福区</t>
  </si>
  <si>
    <t>雨花区</t>
  </si>
  <si>
    <t>高新区</t>
  </si>
  <si>
    <t>望城区</t>
  </si>
  <si>
    <t>长沙县</t>
  </si>
  <si>
    <t>宁乡县</t>
  </si>
  <si>
    <t>浏阳市</t>
  </si>
  <si>
    <t>2、株洲市</t>
  </si>
  <si>
    <t>荷塘区</t>
  </si>
  <si>
    <t>芦淞区</t>
  </si>
  <si>
    <t>石峰区</t>
  </si>
  <si>
    <t>云龙新区</t>
  </si>
  <si>
    <t>天元区</t>
  </si>
  <si>
    <t>株洲县</t>
  </si>
  <si>
    <t>攸县</t>
  </si>
  <si>
    <t>▲茶陵县</t>
  </si>
  <si>
    <t>▲炎陵县</t>
  </si>
  <si>
    <t>醴陵市</t>
  </si>
  <si>
    <t>3、湘潭市</t>
  </si>
  <si>
    <t>雨湖区</t>
  </si>
  <si>
    <t>岳塘区</t>
  </si>
  <si>
    <t>湘潭县</t>
  </si>
  <si>
    <t>湘乡市</t>
  </si>
  <si>
    <t>韶山市</t>
  </si>
  <si>
    <t>九华示范区</t>
  </si>
  <si>
    <t>昭山示范区</t>
  </si>
  <si>
    <t>4、衡阳市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</si>
  <si>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</si>
  <si>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</si>
  <si>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</si>
  <si>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</si>
  <si>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</si>
  <si>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</si>
  <si>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</si>
  <si>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</si>
  <si>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</si>
  <si>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■祁东县</t>
  </si>
  <si>
    <t>耒阳市</t>
  </si>
  <si>
    <t>常宁市</t>
  </si>
  <si>
    <t>开发区</t>
  </si>
  <si>
    <t>白沙工业园</t>
  </si>
  <si>
    <t>5、邵阳市</t>
  </si>
  <si>
    <t>双清区</t>
  </si>
  <si>
    <t>大祥区</t>
  </si>
  <si>
    <t>北塔区</t>
  </si>
  <si>
    <t>邵东县</t>
  </si>
  <si>
    <t>▲新邵县</t>
  </si>
  <si>
    <t>▲邵阳县</t>
  </si>
  <si>
    <t>▲隆回县</t>
  </si>
  <si>
    <t>▲洞口县</t>
  </si>
  <si>
    <t>▲绥宁县</t>
  </si>
  <si>
    <t>▲新宁县</t>
  </si>
  <si>
    <t>▲城步县</t>
  </si>
  <si>
    <t>▲武冈市</t>
  </si>
  <si>
    <t>6、岳阳市</t>
  </si>
  <si>
    <t>岳阳楼区</t>
  </si>
  <si>
    <t>云溪区</t>
  </si>
  <si>
    <t>君山区</t>
  </si>
  <si>
    <t>岳阳县</t>
  </si>
  <si>
    <t>华容县</t>
  </si>
  <si>
    <t>湘阴县</t>
  </si>
  <si>
    <t>◆平江县</t>
  </si>
  <si>
    <t>汨罗市</t>
  </si>
  <si>
    <t>临湘市</t>
  </si>
  <si>
    <t>岳阳经济开发区</t>
  </si>
  <si>
    <t>南湖风景区</t>
  </si>
  <si>
    <t>7、常德市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</si>
  <si>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</si>
  <si>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</si>
  <si>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</si>
  <si>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</si>
  <si>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</si>
  <si>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</si>
  <si>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</si>
  <si>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▲石门县</t>
  </si>
  <si>
    <t>津  市</t>
  </si>
  <si>
    <t>常德经济技术开发区(德山)</t>
  </si>
  <si>
    <t>桃花源区</t>
  </si>
  <si>
    <t>柳叶湖</t>
  </si>
  <si>
    <t>西  湖</t>
  </si>
  <si>
    <t>西洞庭</t>
  </si>
  <si>
    <t>贺家山</t>
  </si>
  <si>
    <t>8、张家界市</t>
  </si>
  <si>
    <t>■永定区</t>
  </si>
  <si>
    <t>■武陵源区</t>
  </si>
  <si>
    <t>▲慈利县</t>
  </si>
  <si>
    <t>▲桑植县</t>
  </si>
  <si>
    <t>9、益阳市</t>
  </si>
  <si>
    <t>资阳区</t>
  </si>
  <si>
    <t>赫山区</t>
  </si>
  <si>
    <t xml:space="preserve">南县  </t>
  </si>
  <si>
    <t>桃江县</t>
  </si>
  <si>
    <t>▲安化县</t>
  </si>
  <si>
    <t>沅江市</t>
  </si>
  <si>
    <t>大通湖区</t>
  </si>
  <si>
    <t>10、郴州市</t>
  </si>
  <si>
    <t>北湖区</t>
  </si>
  <si>
    <t>苏仙区</t>
  </si>
  <si>
    <t>桂阳县</t>
  </si>
  <si>
    <t>▲宜章县</t>
  </si>
  <si>
    <t>永兴县</t>
  </si>
  <si>
    <t>嘉禾县</t>
  </si>
  <si>
    <t>临武县</t>
  </si>
  <si>
    <t>▲汝城县</t>
  </si>
  <si>
    <t>▲桂东县</t>
  </si>
  <si>
    <t>▲安仁县</t>
  </si>
  <si>
    <t>资兴市</t>
  </si>
  <si>
    <t>有色金属园区</t>
  </si>
  <si>
    <t>11、永州市</t>
  </si>
  <si>
    <t>零陵区</t>
  </si>
  <si>
    <t>冷水滩区</t>
  </si>
  <si>
    <t>祁阳县</t>
  </si>
  <si>
    <t>东安县</t>
  </si>
  <si>
    <t>■双牌县</t>
  </si>
  <si>
    <t>道县</t>
  </si>
  <si>
    <t>■江永县</t>
  </si>
  <si>
    <t>■宁远县</t>
  </si>
  <si>
    <t>蓝山县</t>
  </si>
  <si>
    <t>◆新田县</t>
  </si>
  <si>
    <t>◆江华县</t>
  </si>
  <si>
    <t>金洞</t>
  </si>
  <si>
    <t>回龙圩</t>
  </si>
  <si>
    <t>凤凰园管理区</t>
  </si>
  <si>
    <t>12、怀化市</t>
  </si>
  <si>
    <t>■鹤城区</t>
  </si>
  <si>
    <t>▲中方县</t>
  </si>
  <si>
    <t>▲沅陵县</t>
  </si>
  <si>
    <t>▲辰溪县</t>
  </si>
  <si>
    <t>▲溆浦县</t>
  </si>
  <si>
    <t>▲会同县</t>
  </si>
  <si>
    <t>▲麻阳县</t>
  </si>
  <si>
    <t>▲新晃县</t>
  </si>
  <si>
    <t>▲芷江县</t>
  </si>
  <si>
    <t>▲靖州县</t>
  </si>
  <si>
    <t>▲通道县</t>
  </si>
  <si>
    <t>■洪江市</t>
  </si>
  <si>
    <t>■洪江区</t>
  </si>
  <si>
    <t>13、娄底市</t>
  </si>
  <si>
    <t>娄星区</t>
  </si>
  <si>
    <t>■双峰县</t>
  </si>
  <si>
    <t>▲新化县</t>
  </si>
  <si>
    <t>冷水江市</t>
  </si>
  <si>
    <t>▲涟源市</t>
  </si>
  <si>
    <t>14、湘西州</t>
  </si>
  <si>
    <t>■吉首市</t>
  </si>
  <si>
    <t>▲泸溪县</t>
  </si>
  <si>
    <t>▲凤凰县</t>
  </si>
  <si>
    <t>▲花垣县</t>
  </si>
  <si>
    <t>▲保靖县</t>
  </si>
  <si>
    <t>▲古丈县</t>
  </si>
  <si>
    <t>▲永顺县</t>
  </si>
  <si>
    <t>▲龙山县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</si>
</sst>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_);[Red]\(0\)"/>
    <numFmt numFmtId="178" formatCode="0.00_);[Red]\(0.00\)"/>
    <numFmt numFmtId="179" formatCode="0_ ;[Red]\-0\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sz val="12"/>
      <name val="楷体_GB2312"/>
      <charset val="134"/>
    </font>
    <font>
      <b/>
      <sz val="12"/>
      <color indexed="10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Times New Roman"/>
      <charset val="134"/>
    </font>
    <font>
      <sz val="20"/>
      <name val="方正小标宋简体"/>
      <charset val="134"/>
    </font>
    <font>
      <sz val="14"/>
      <name val="宋体"/>
      <charset val="134"/>
    </font>
    <font>
      <b/>
      <sz val="14"/>
      <name val="Times New Roman"/>
      <charset val="134"/>
    </font>
    <font>
      <sz val="14"/>
      <name val="黑体"/>
      <charset val="134"/>
    </font>
    <font>
      <sz val="11"/>
      <color theme="1" tint="0.0499893185216834"/>
      <name val="Times New Roman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/>
    <xf numFmtId="42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3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33" fillId="16" borderId="4" applyNumberFormat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0" fillId="0" borderId="0"/>
    <xf numFmtId="0" fontId="29" fillId="0" borderId="8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</cellStyleXfs>
  <cellXfs count="66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horizontal="center" shrinkToFit="1"/>
    </xf>
    <xf numFmtId="0" fontId="0" fillId="0" borderId="0" xfId="0" applyFill="1"/>
    <xf numFmtId="0" fontId="0" fillId="0" borderId="0" xfId="0" applyFill="1" applyAlignment="1">
      <alignment horizontal="center"/>
    </xf>
    <xf numFmtId="178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/>
    </xf>
    <xf numFmtId="176" fontId="0" fillId="0" borderId="0" xfId="0" applyNumberFormat="1" applyFill="1"/>
    <xf numFmtId="0" fontId="0" fillId="0" borderId="0" xfId="0" applyFont="1" applyFill="1" applyAlignment="1">
      <alignment horizontal="center" shrinkToFit="1"/>
    </xf>
    <xf numFmtId="0" fontId="0" fillId="0" borderId="0" xfId="0" applyFont="1" applyFill="1"/>
    <xf numFmtId="0" fontId="2" fillId="0" borderId="0" xfId="0" applyFont="1" applyFill="1" applyAlignment="1">
      <alignment horizontal="center" vertical="center" shrinkToFit="1"/>
    </xf>
    <xf numFmtId="176" fontId="2" fillId="0" borderId="0" xfId="0" applyNumberFormat="1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/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 shrinkToFi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shrinkToFit="1"/>
    </xf>
    <xf numFmtId="0" fontId="1" fillId="0" borderId="1" xfId="2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179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vertical="center" shrinkToFit="1"/>
    </xf>
    <xf numFmtId="0" fontId="0" fillId="0" borderId="1" xfId="2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/>
    </xf>
    <xf numFmtId="179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/>
    </xf>
    <xf numFmtId="0" fontId="0" fillId="0" borderId="1" xfId="31" applyFont="1" applyFill="1" applyBorder="1" applyAlignment="1">
      <alignment horizontal="center" vertical="center"/>
    </xf>
    <xf numFmtId="0" fontId="0" fillId="0" borderId="1" xfId="5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/>
    </xf>
    <xf numFmtId="0" fontId="0" fillId="0" borderId="1" xfId="31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/>
    </xf>
    <xf numFmtId="178" fontId="5" fillId="0" borderId="0" xfId="0" applyNumberFormat="1" applyFont="1" applyFill="1" applyAlignment="1">
      <alignment horizontal="center"/>
    </xf>
    <xf numFmtId="177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left" vertical="center" shrinkToFit="1"/>
    </xf>
    <xf numFmtId="0" fontId="11" fillId="0" borderId="1" xfId="2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 shrinkToFit="1"/>
    </xf>
  </cellXfs>
  <cellStyles count="53">
    <cellStyle name="常规" xfId="0" builtinId="0"/>
    <cellStyle name="货币[0]" xfId="1" builtinId="7"/>
    <cellStyle name="常规_分县贫困人口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F157"/>
  <sheetViews>
    <sheetView tabSelected="1" zoomScale="115" zoomScaleNormal="115" workbookViewId="0">
      <pane ySplit="4" topLeftCell="A5" activePane="bottomLeft" state="frozen"/>
      <selection/>
      <selection pane="bottomLeft" activeCell="E19" sqref="E19"/>
    </sheetView>
  </sheetViews>
  <sheetFormatPr defaultColWidth="9" defaultRowHeight="18.75" outlineLevelCol="5"/>
  <cols>
    <col min="1" max="1" width="14.75" style="45" customWidth="1"/>
    <col min="2" max="2" width="21" style="46" customWidth="1"/>
    <col min="3" max="3" width="15.875" style="46" customWidth="1"/>
    <col min="4" max="4" width="18.375" style="46" customWidth="1"/>
    <col min="5" max="5" width="14.875" style="46" customWidth="1"/>
    <col min="6" max="6" width="12" style="46" customWidth="1"/>
    <col min="7" max="232" width="8.75" style="46" customWidth="1"/>
    <col min="233" max="16384" width="9" style="46"/>
  </cols>
  <sheetData>
    <row r="1" spans="1:4">
      <c r="A1" s="47" t="s">
        <v>0</v>
      </c>
      <c r="B1" s="48"/>
      <c r="C1" s="48"/>
      <c r="D1" s="48"/>
    </row>
    <row r="2" ht="47.25" customHeight="1" spans="1:6">
      <c r="A2" s="49" t="s">
        <v>1</v>
      </c>
      <c r="B2" s="49"/>
      <c r="C2" s="49"/>
      <c r="D2" s="49"/>
      <c r="E2" s="50"/>
      <c r="F2" s="50"/>
    </row>
    <row r="3" ht="21.75" customHeight="1" spans="1:6">
      <c r="A3" s="51"/>
      <c r="B3" s="52" t="s">
        <v>2</v>
      </c>
      <c r="C3" s="53"/>
      <c r="D3" s="53"/>
      <c r="E3" s="54"/>
      <c r="F3" s="54"/>
    </row>
    <row r="4" ht="42" customHeight="1" spans="1:6">
      <c r="A4" s="55" t="s">
        <v>3</v>
      </c>
      <c r="B4" s="56" t="s">
        <v>4</v>
      </c>
      <c r="C4" s="57" t="s">
        <v>5</v>
      </c>
      <c r="D4" s="58" t="s">
        <v>6</v>
      </c>
      <c r="E4" s="58" t="s">
        <v>7</v>
      </c>
      <c r="F4" s="58" t="s">
        <v>8</v>
      </c>
    </row>
    <row r="5" s="43" customFormat="1" customHeight="1" spans="1:6">
      <c r="A5" s="55"/>
      <c r="B5" s="59" t="s">
        <v>9</v>
      </c>
      <c r="C5" s="60">
        <f>SUM(C6:C10)</f>
        <v>167.6</v>
      </c>
      <c r="D5" s="60">
        <f>SUM(D6:D10)</f>
        <v>140</v>
      </c>
      <c r="E5" s="60">
        <f>SUM(E6:E10)</f>
        <v>27.6</v>
      </c>
      <c r="F5" s="61"/>
    </row>
    <row r="6" s="43" customFormat="1" customHeight="1" spans="1:6">
      <c r="A6" s="55"/>
      <c r="B6" s="62" t="s">
        <v>10</v>
      </c>
      <c r="C6" s="63">
        <f>SUM(D6:F6)</f>
        <v>1.5</v>
      </c>
      <c r="D6" s="64"/>
      <c r="E6" s="63">
        <v>1.5</v>
      </c>
      <c r="F6" s="61"/>
    </row>
    <row r="7" s="43" customFormat="1" customHeight="1" spans="1:6">
      <c r="A7" s="55"/>
      <c r="B7" s="62" t="s">
        <v>11</v>
      </c>
      <c r="C7" s="63">
        <f>SUM(D7:F7)</f>
        <v>75.3</v>
      </c>
      <c r="D7" s="63">
        <v>70</v>
      </c>
      <c r="E7" s="63">
        <v>5.3</v>
      </c>
      <c r="F7" s="61"/>
    </row>
    <row r="8" s="44" customFormat="1" customHeight="1" spans="1:6">
      <c r="A8" s="55"/>
      <c r="B8" s="62" t="s">
        <v>12</v>
      </c>
      <c r="C8" s="63">
        <f>SUM(D8:F8)</f>
        <v>3.2</v>
      </c>
      <c r="D8" s="63"/>
      <c r="E8" s="63">
        <v>3.2</v>
      </c>
      <c r="F8" s="61"/>
    </row>
    <row r="9" s="43" customFormat="1" customHeight="1" spans="1:6">
      <c r="A9" s="55"/>
      <c r="B9" s="65" t="s">
        <v>13</v>
      </c>
      <c r="C9" s="63">
        <f>SUM(D9:F9)</f>
        <v>4.2</v>
      </c>
      <c r="D9" s="63"/>
      <c r="E9" s="63">
        <v>4.2</v>
      </c>
      <c r="F9" s="61"/>
    </row>
    <row r="10" s="43" customFormat="1" customHeight="1" spans="1:6">
      <c r="A10" s="55"/>
      <c r="B10" s="65" t="s">
        <v>14</v>
      </c>
      <c r="C10" s="63">
        <f>SUM(D10:F10)</f>
        <v>83.4</v>
      </c>
      <c r="D10" s="63">
        <v>70</v>
      </c>
      <c r="E10" s="63">
        <v>13.4</v>
      </c>
      <c r="F10" s="61"/>
    </row>
    <row r="12" ht="12.75" customHeight="1"/>
    <row r="13" ht="12.75" customHeight="1"/>
    <row r="14" s="43" customFormat="1" ht="12.75" customHeight="1"/>
    <row r="15" s="43" customFormat="1" ht="12.75" customHeight="1"/>
    <row r="16" s="43" customFormat="1" ht="12.75" customHeight="1"/>
    <row r="17" s="43" customFormat="1" ht="12.75" customHeight="1"/>
    <row r="18" s="43" customFormat="1" ht="12.75" customHeight="1"/>
    <row r="19" s="43" customFormat="1" ht="12.75" customHeight="1"/>
    <row r="20" s="43" customFormat="1" ht="12.75" customHeight="1"/>
    <row r="21" s="43" customFormat="1" ht="12.75" customHeight="1"/>
    <row r="22" s="43" customFormat="1" ht="12.75" customHeight="1"/>
    <row r="23" s="43" customFormat="1" ht="12.75" customHeight="1"/>
    <row r="24" s="43" customFormat="1" ht="12.75" customHeight="1"/>
    <row r="25" s="43" customFormat="1" ht="12.75" customHeight="1"/>
    <row r="26" s="43" customFormat="1" ht="12.75" customHeight="1"/>
    <row r="27" s="43" customFormat="1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s="43" customFormat="1" ht="12.75" customHeight="1"/>
    <row r="36" s="43" customFormat="1" ht="12.75" customHeight="1"/>
    <row r="37" s="43" customFormat="1" ht="12.75" customHeight="1"/>
    <row r="38" s="43" customFormat="1" ht="12.75" customHeight="1"/>
    <row r="39" s="43" customFormat="1" ht="12.75" customHeight="1"/>
    <row r="40" s="43" customFormat="1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s="43" customFormat="1" ht="12.75" customHeight="1"/>
    <row r="51" s="43" customFormat="1" ht="12.75" customHeight="1"/>
    <row r="52" s="43" customFormat="1" ht="12.75" customHeight="1"/>
    <row r="53" s="43" customFormat="1" ht="12.75" customHeight="1"/>
    <row r="54" s="43" customFormat="1" ht="12.75" customHeight="1"/>
    <row r="55" s="43" customFormat="1" ht="12.75" customHeight="1"/>
    <row r="56" s="43" customFormat="1" ht="12.75" customHeight="1"/>
    <row r="57" s="43" customFormat="1" ht="12.75" customHeight="1"/>
    <row r="58" s="44" customFormat="1" ht="12.75" customHeight="1"/>
    <row r="59" ht="12.75" customHeight="1"/>
    <row r="60" ht="12.75" customHeight="1"/>
    <row r="61" ht="12.75" customHeight="1"/>
    <row r="62" ht="12.75" customHeight="1"/>
    <row r="63" ht="12.75" customHeight="1"/>
    <row r="64" s="43" customFormat="1" ht="12.75" customHeight="1"/>
    <row r="65" s="43" customFormat="1" ht="12.75" customHeight="1"/>
    <row r="66" ht="12.75" customHeight="1"/>
    <row r="67" ht="12.75" customHeight="1"/>
    <row r="68" ht="12.75" customHeight="1"/>
    <row r="69" s="43" customFormat="1" ht="12.75" customHeight="1"/>
    <row r="70" s="43" customFormat="1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s="43" customFormat="1" ht="12.75" customHeight="1"/>
    <row r="78" s="43" customFormat="1" ht="12.75" customHeight="1"/>
    <row r="79" s="43" customFormat="1" ht="12.75" customHeight="1"/>
    <row r="80" ht="12.75" customHeight="1"/>
    <row r="81" ht="12.75" customHeight="1"/>
    <row r="82" s="43" customFormat="1" ht="12.75" customHeight="1"/>
    <row r="83" ht="12.75" customHeight="1"/>
    <row r="84" ht="12.75" customHeight="1"/>
    <row r="85" s="43" customFormat="1" ht="12.75" customHeight="1"/>
    <row r="86" s="43" customFormat="1" ht="12.75" customHeight="1"/>
    <row r="87" s="43" customFormat="1" ht="12.75" customHeight="1"/>
    <row r="88" s="43" customFormat="1" ht="12.75" customHeight="1"/>
    <row r="89" s="43" customFormat="1" ht="12.75" customHeight="1"/>
    <row r="90" s="43" customFormat="1" ht="12.75" customHeight="1"/>
    <row r="91" ht="12.75" customHeight="1"/>
    <row r="92" ht="12.75" customHeight="1"/>
    <row r="93" ht="12.75" customHeight="1"/>
    <row r="94" ht="12.75" customHeight="1"/>
    <row r="95" s="43" customFormat="1" ht="12.75" customHeight="1"/>
    <row r="96" s="43" customFormat="1" ht="12.75" customHeight="1"/>
    <row r="97" s="43" customFormat="1" ht="12.75" customHeight="1"/>
    <row r="98" s="43" customFormat="1" ht="12.75" customHeight="1"/>
    <row r="99" s="43" customFormat="1" ht="12.75" customHeight="1"/>
    <row r="100" s="43" customFormat="1" ht="12.75" customHeight="1"/>
    <row r="101" s="43" customFormat="1" ht="12.75" customHeight="1"/>
    <row r="102" ht="12.75" customHeight="1"/>
    <row r="103" s="43" customFormat="1" ht="12.75" customHeight="1"/>
    <row r="104" ht="12.75" customHeight="1"/>
    <row r="105" s="43" customFormat="1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s="43" customFormat="1" ht="12.75" customHeight="1"/>
    <row r="112" s="43" customFormat="1" ht="12.75" customHeight="1"/>
    <row r="113" s="43" customFormat="1" ht="12.75" customHeight="1"/>
    <row r="114" s="43" customFormat="1" ht="12.75" customHeight="1"/>
    <row r="115" s="43" customFormat="1" ht="12.75" customHeight="1"/>
    <row r="116" s="43" customFormat="1" ht="12.75" customHeight="1"/>
    <row r="117" ht="12.75" customHeight="1"/>
    <row r="118" s="43" customFormat="1" ht="12.75" customHeight="1"/>
    <row r="119" s="43" customFormat="1" ht="12.75" customHeight="1"/>
    <row r="120" s="43" customFormat="1" ht="12.75" customHeight="1"/>
    <row r="121" ht="12.75" customHeight="1"/>
    <row r="122" ht="12.75" customHeight="1"/>
    <row r="123" ht="12.75" customHeight="1"/>
    <row r="124" s="43" customFormat="1" ht="12.75" customHeight="1"/>
    <row r="125" s="43" customFormat="1" ht="12.75" customHeight="1"/>
    <row r="126" s="43" customFormat="1" ht="12.75" customHeight="1"/>
    <row r="127" s="43" customFormat="1" ht="12.75" customHeight="1"/>
    <row r="128" s="43" customFormat="1" ht="12.75" customHeight="1"/>
    <row r="129" ht="12.75" customHeight="1"/>
    <row r="130" ht="12.75" customHeight="1"/>
    <row r="131" s="43" customFormat="1" ht="12.75" customHeight="1"/>
    <row r="132" ht="12.75" customHeight="1"/>
    <row r="133" s="43" customFormat="1" ht="12.75" customHeight="1"/>
    <row r="134" s="43" customFormat="1" ht="12.75" customHeight="1"/>
    <row r="135" ht="12.75" customHeight="1"/>
    <row r="136" s="43" customFormat="1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s="43" customFormat="1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</sheetData>
  <mergeCells count="3">
    <mergeCell ref="A2:F2"/>
    <mergeCell ref="B3:F3"/>
    <mergeCell ref="A5:A10"/>
  </mergeCells>
  <printOptions horizontalCentered="1"/>
  <pageMargins left="0.354166666666667" right="0.354166666666667" top="0.786805555555556" bottom="0.786805555555556" header="0.511805555555556" footer="0.511805555555556"/>
  <pageSetup paperSize="9" scale="70" orientation="portrait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07"/>
  <sheetViews>
    <sheetView workbookViewId="0">
      <selection activeCell="G16" sqref="G16"/>
    </sheetView>
  </sheetViews>
  <sheetFormatPr defaultColWidth="8.75" defaultRowHeight="14.25"/>
  <cols>
    <col min="1" max="1" width="3.625" style="2" customWidth="1"/>
    <col min="2" max="2" width="3.625" style="3" hidden="1" customWidth="1"/>
    <col min="3" max="3" width="15.25" style="3" customWidth="1"/>
    <col min="4" max="4" width="5.375" style="4" hidden="1" customWidth="1"/>
    <col min="5" max="5" width="21.875" style="5" hidden="1" customWidth="1"/>
    <col min="6" max="6" width="19" style="5" customWidth="1"/>
    <col min="7" max="7" width="16.25" style="6" customWidth="1"/>
    <col min="8" max="9" width="8.75" style="7" customWidth="1"/>
    <col min="10" max="16384" width="8.75" style="3"/>
  </cols>
  <sheetData>
    <row r="1" ht="30.6" customHeight="1" spans="1:9">
      <c r="A1" s="8"/>
      <c r="B1" s="9"/>
      <c r="C1" s="10" t="s">
        <v>15</v>
      </c>
      <c r="D1" s="10"/>
      <c r="E1" s="10"/>
      <c r="F1" s="10"/>
      <c r="G1" s="10"/>
      <c r="H1" s="11"/>
      <c r="I1" s="11"/>
    </row>
    <row r="2" ht="9.95" customHeight="1" spans="1:9">
      <c r="A2" s="8"/>
      <c r="B2" s="9"/>
      <c r="C2" s="12"/>
      <c r="D2" s="13"/>
      <c r="E2" s="13" t="s">
        <v>16</v>
      </c>
      <c r="F2" s="14"/>
      <c r="G2" s="15"/>
      <c r="H2" s="16"/>
      <c r="I2" s="16"/>
    </row>
    <row r="3" ht="29.25" customHeight="1" spans="1:10">
      <c r="A3" s="17" t="s">
        <v>17</v>
      </c>
      <c r="B3" s="18"/>
      <c r="C3" s="19" t="s">
        <v>18</v>
      </c>
      <c r="D3" s="20" t="s">
        <v>19</v>
      </c>
      <c r="E3" s="20" t="s">
        <v>20</v>
      </c>
      <c r="F3" s="20"/>
      <c r="G3" s="19" t="s">
        <v>21</v>
      </c>
      <c r="H3" s="21" t="s">
        <v>22</v>
      </c>
      <c r="I3" s="21" t="s">
        <v>23</v>
      </c>
      <c r="J3" s="21" t="s">
        <v>24</v>
      </c>
    </row>
    <row r="4" ht="23.25" customHeight="1" spans="1:10">
      <c r="A4" s="17"/>
      <c r="B4" s="18"/>
      <c r="C4" s="19"/>
      <c r="D4" s="20"/>
      <c r="E4" s="20"/>
      <c r="F4" s="20"/>
      <c r="G4" s="19"/>
      <c r="H4" s="21"/>
      <c r="I4" s="21"/>
      <c r="J4" s="21"/>
    </row>
    <row r="5" ht="18.75" customHeight="1" spans="1:10">
      <c r="A5" s="22">
        <v>1</v>
      </c>
      <c r="B5" s="18"/>
      <c r="C5" s="23" t="s">
        <v>25</v>
      </c>
      <c r="D5" s="24">
        <f t="shared" ref="D5:J5" si="0">SUM(D8:D167)/2</f>
        <v>7040000</v>
      </c>
      <c r="E5" s="25">
        <f t="shared" si="0"/>
        <v>1080000</v>
      </c>
      <c r="F5" s="26">
        <v>5960000</v>
      </c>
      <c r="G5" s="25">
        <v>1094399</v>
      </c>
      <c r="H5" s="27">
        <f t="shared" si="0"/>
        <v>35000</v>
      </c>
      <c r="I5" s="27">
        <f t="shared" si="0"/>
        <v>35000</v>
      </c>
      <c r="J5" s="27">
        <f t="shared" si="0"/>
        <v>70000</v>
      </c>
    </row>
    <row r="6" customFormat="1" ht="18.75" customHeight="1" spans="1:10">
      <c r="A6" s="22"/>
      <c r="B6" s="18"/>
      <c r="C6" s="23" t="s">
        <v>26</v>
      </c>
      <c r="D6" s="24"/>
      <c r="E6" s="25"/>
      <c r="F6" s="26">
        <f>SUM(F27:F28,F49,F59:F66,F74,F88,F97:F100,F106,F114,F118:F120,F128,F130:F131,F133:F134,F139:F151,F154:F155,F157,F160:F167)</f>
        <v>4013987</v>
      </c>
      <c r="G6" s="26">
        <f>SUM(G27:G28,G49,G59:G66,G74,G88,G97:G100,G106,G114,G118:G120,G128,G130:G131,G133:G134,G139:G151,G154:G155,G157,G160:G167)</f>
        <v>761204</v>
      </c>
      <c r="H6" s="27">
        <f>SUM(H27:H28,H49,H59:H66,H74,H88,H97:H100,H106,H114,H118:H120,H128,H130:H131,H133:H134,H139:H151,H154:H155,H157,H160:H167)</f>
        <v>23866</v>
      </c>
      <c r="I6" s="27">
        <f>SUM(I27:I28,I49,I59:I66,I74,I88,I97:I100,I106,I114,I118:I120,I128,I130:I131,I133:I134,I139:I151,I154:I155,I157,I160:I167)</f>
        <v>24824</v>
      </c>
      <c r="J6" s="27">
        <f>SUM(J27:J28,J49,J59:J66,J74,J88,J97:J100,J106,J114,J118:J120,J128,J130:J131,J133:J134,J139:J151,J154:J155,J157,J160:J167)</f>
        <v>48690</v>
      </c>
    </row>
    <row r="7" customFormat="1" ht="18.75" customHeight="1" spans="1:10">
      <c r="A7" s="22"/>
      <c r="B7" s="18"/>
      <c r="C7" s="23" t="s">
        <v>27</v>
      </c>
      <c r="D7" s="24"/>
      <c r="E7" s="25"/>
      <c r="F7" s="26">
        <f>SUM(F15:F18,F25:F26,F29,F33:F35,F45:F48,F50:F51,F55:F58,F68:F73,F75:F78,F81:F87,F89,F93,F102:F105,F107,F109,F111:F113,F115:F117,F121,F124:F127,F129,F132,F135:F137,F153,F156,F158)</f>
        <v>1872475</v>
      </c>
      <c r="G7" s="26">
        <f>SUM(G15:G18,G25:G26,G29,G33:G35,G45:G48,G50:G51,G55:G58,G68:G73,G75:G78,G81:G87,G89,G93,G102:G105,G107,G109,G111:G113,G115:G117,G121,G124:G127,G129,G132,G135:G137,G153,G156,G158)</f>
        <v>312107</v>
      </c>
      <c r="H7" s="27">
        <f>SUM(H15:H18,H25:H26,H29,H33:H35,H45:H48,H50:H51,H55:H58,H68:H73,H75:H78,H81:H87,H89,H93,H102:H105,H107,H109,H111:H113,H115:H117,H121,H124:H127,H129,H132,H135:H137,H153,H156,H158)</f>
        <v>11134</v>
      </c>
      <c r="I7" s="27">
        <f>SUM(I15:I18,I25:I26,I29,I33:I35,I45:I48,I50:I51,I55:I58,I68:I73,I75:I78,I81:I87,I89,I93,I102:I105,I107,I109,I111:I113,I115:I117,I121,I124:I127,I129,I132,I135:I137,I153,I156,I158)</f>
        <v>10176</v>
      </c>
      <c r="J7" s="27">
        <f>SUM(J15:J18,J25:J26,J29,J33:J35,J45:J48,J50:J51,J55:J58,J68:J73,J75:J78,J81:J87,J89,J93,J102:J105,J107,J109,J111:J113,J115:J117,J121,J124:J127,J129,J132,J135:J137,J153,J156,J158)</f>
        <v>21310</v>
      </c>
    </row>
    <row r="8" s="1" customFormat="1" spans="1:10">
      <c r="A8" s="22">
        <v>2</v>
      </c>
      <c r="B8" s="28"/>
      <c r="C8" s="29" t="s">
        <v>28</v>
      </c>
      <c r="D8" s="25">
        <f t="shared" ref="D8:J8" si="1">SUM(D9:D18)</f>
        <v>180840</v>
      </c>
      <c r="E8" s="25">
        <f t="shared" si="1"/>
        <v>24354</v>
      </c>
      <c r="F8" s="26">
        <f t="shared" si="1"/>
        <v>140767</v>
      </c>
      <c r="G8" s="25">
        <f t="shared" si="1"/>
        <v>23226</v>
      </c>
      <c r="H8" s="27">
        <f t="shared" si="1"/>
        <v>837</v>
      </c>
      <c r="I8" s="27">
        <f t="shared" si="1"/>
        <v>757</v>
      </c>
      <c r="J8" s="27">
        <f t="shared" si="1"/>
        <v>1594</v>
      </c>
    </row>
    <row r="9" spans="1:10">
      <c r="A9" s="22">
        <v>3</v>
      </c>
      <c r="B9" s="18">
        <v>0</v>
      </c>
      <c r="C9" s="30" t="s">
        <v>29</v>
      </c>
      <c r="D9" s="24">
        <v>394</v>
      </c>
      <c r="E9" s="31">
        <v>51</v>
      </c>
      <c r="F9" s="32">
        <v>0</v>
      </c>
      <c r="G9" s="31">
        <v>0</v>
      </c>
      <c r="H9" s="33"/>
      <c r="I9" s="33"/>
      <c r="J9" s="36"/>
    </row>
    <row r="10" spans="1:10">
      <c r="A10" s="22">
        <v>4</v>
      </c>
      <c r="B10" s="18">
        <v>0</v>
      </c>
      <c r="C10" s="30" t="s">
        <v>30</v>
      </c>
      <c r="D10" s="24">
        <v>734</v>
      </c>
      <c r="E10" s="31">
        <v>97</v>
      </c>
      <c r="F10" s="32">
        <v>0</v>
      </c>
      <c r="G10" s="31">
        <v>0</v>
      </c>
      <c r="H10" s="33"/>
      <c r="I10" s="33"/>
      <c r="J10" s="36"/>
    </row>
    <row r="11" spans="1:10">
      <c r="A11" s="22">
        <v>5</v>
      </c>
      <c r="B11" s="18">
        <v>0</v>
      </c>
      <c r="C11" s="30" t="s">
        <v>31</v>
      </c>
      <c r="D11" s="24">
        <v>9810</v>
      </c>
      <c r="E11" s="31">
        <v>1314</v>
      </c>
      <c r="F11" s="32">
        <v>0</v>
      </c>
      <c r="G11" s="31">
        <v>0</v>
      </c>
      <c r="H11" s="33"/>
      <c r="I11" s="33"/>
      <c r="J11" s="36"/>
    </row>
    <row r="12" spans="1:10">
      <c r="A12" s="22">
        <v>6</v>
      </c>
      <c r="B12" s="18">
        <v>0</v>
      </c>
      <c r="C12" s="30" t="s">
        <v>32</v>
      </c>
      <c r="D12" s="24">
        <v>5168</v>
      </c>
      <c r="E12" s="31">
        <v>689</v>
      </c>
      <c r="F12" s="32">
        <v>0</v>
      </c>
      <c r="G12" s="31">
        <v>0</v>
      </c>
      <c r="H12" s="33"/>
      <c r="I12" s="33"/>
      <c r="J12" s="36"/>
    </row>
    <row r="13" spans="1:10">
      <c r="A13" s="22">
        <v>7</v>
      </c>
      <c r="B13" s="18">
        <v>0</v>
      </c>
      <c r="C13" s="30" t="s">
        <v>33</v>
      </c>
      <c r="D13" s="24">
        <v>570</v>
      </c>
      <c r="E13" s="31">
        <v>76</v>
      </c>
      <c r="F13" s="32">
        <v>0</v>
      </c>
      <c r="G13" s="31">
        <v>0</v>
      </c>
      <c r="H13" s="33"/>
      <c r="I13" s="33"/>
      <c r="J13" s="36"/>
    </row>
    <row r="14" spans="1:10">
      <c r="A14" s="22">
        <v>8</v>
      </c>
      <c r="B14" s="18">
        <v>0</v>
      </c>
      <c r="C14" s="34" t="s">
        <v>34</v>
      </c>
      <c r="D14" s="24">
        <v>1464</v>
      </c>
      <c r="E14" s="31">
        <v>194</v>
      </c>
      <c r="F14" s="32">
        <v>0</v>
      </c>
      <c r="G14" s="31">
        <v>0</v>
      </c>
      <c r="H14" s="33"/>
      <c r="I14" s="33"/>
      <c r="J14" s="36"/>
    </row>
    <row r="15" spans="1:10">
      <c r="A15" s="22">
        <v>9</v>
      </c>
      <c r="B15" s="18">
        <v>0</v>
      </c>
      <c r="C15" s="30" t="s">
        <v>35</v>
      </c>
      <c r="D15" s="24">
        <v>21917</v>
      </c>
      <c r="E15" s="31">
        <v>2950</v>
      </c>
      <c r="F15" s="32">
        <f>D15-E15</f>
        <v>18967</v>
      </c>
      <c r="G15" s="31">
        <v>3130</v>
      </c>
      <c r="H15" s="33">
        <f>35000*F15/5886462</f>
        <v>113</v>
      </c>
      <c r="I15" s="33">
        <f>35000*G15/1073311</f>
        <v>102</v>
      </c>
      <c r="J15" s="37">
        <f>H15+I15</f>
        <v>215</v>
      </c>
    </row>
    <row r="16" spans="1:10">
      <c r="A16" s="22">
        <v>10</v>
      </c>
      <c r="B16" s="18">
        <v>0</v>
      </c>
      <c r="C16" s="30" t="s">
        <v>36</v>
      </c>
      <c r="D16" s="24">
        <v>34039</v>
      </c>
      <c r="E16" s="31">
        <v>4630</v>
      </c>
      <c r="F16" s="32">
        <f>D16-E16</f>
        <v>29409</v>
      </c>
      <c r="G16" s="31">
        <v>4852</v>
      </c>
      <c r="H16" s="33">
        <f>35000*F16/5886462</f>
        <v>175</v>
      </c>
      <c r="I16" s="33">
        <f>35000*G16/1073311</f>
        <v>158</v>
      </c>
      <c r="J16" s="37">
        <f t="shared" ref="J16:J79" si="2">H16+I16</f>
        <v>333</v>
      </c>
    </row>
    <row r="17" spans="1:10">
      <c r="A17" s="22">
        <v>11</v>
      </c>
      <c r="B17" s="18">
        <v>0</v>
      </c>
      <c r="C17" s="30" t="s">
        <v>37</v>
      </c>
      <c r="D17" s="24">
        <v>56032</v>
      </c>
      <c r="E17" s="31">
        <v>7537</v>
      </c>
      <c r="F17" s="32">
        <f>D17-E17</f>
        <v>48495</v>
      </c>
      <c r="G17" s="31">
        <v>8001</v>
      </c>
      <c r="H17" s="33">
        <f>35000*F17/5886462</f>
        <v>288</v>
      </c>
      <c r="I17" s="33">
        <f>35000*G17/1073311</f>
        <v>261</v>
      </c>
      <c r="J17" s="37">
        <f t="shared" si="2"/>
        <v>549</v>
      </c>
    </row>
    <row r="18" spans="1:10">
      <c r="A18" s="22">
        <v>12</v>
      </c>
      <c r="B18" s="18">
        <v>0</v>
      </c>
      <c r="C18" s="30" t="s">
        <v>38</v>
      </c>
      <c r="D18" s="24">
        <v>50712</v>
      </c>
      <c r="E18" s="31">
        <v>6816</v>
      </c>
      <c r="F18" s="32">
        <f>D18-E18</f>
        <v>43896</v>
      </c>
      <c r="G18" s="31">
        <v>7243</v>
      </c>
      <c r="H18" s="33">
        <f>35000*F18/5886462</f>
        <v>261</v>
      </c>
      <c r="I18" s="33">
        <f>35000*G18/1073311</f>
        <v>236</v>
      </c>
      <c r="J18" s="37">
        <f t="shared" si="2"/>
        <v>497</v>
      </c>
    </row>
    <row r="19" s="1" customFormat="1" spans="1:10">
      <c r="A19" s="22">
        <v>13</v>
      </c>
      <c r="B19" s="28"/>
      <c r="C19" s="29" t="s">
        <v>39</v>
      </c>
      <c r="D19" s="25">
        <f t="shared" ref="D19:J19" si="3">SUM(D20:D29)</f>
        <v>213296</v>
      </c>
      <c r="E19" s="25">
        <f t="shared" si="3"/>
        <v>30008</v>
      </c>
      <c r="F19" s="26">
        <f t="shared" si="3"/>
        <v>172193</v>
      </c>
      <c r="G19" s="25">
        <f t="shared" si="3"/>
        <v>40534</v>
      </c>
      <c r="H19" s="27">
        <f t="shared" si="3"/>
        <v>1024</v>
      </c>
      <c r="I19" s="27">
        <f t="shared" si="3"/>
        <v>1322</v>
      </c>
      <c r="J19" s="27">
        <f t="shared" si="3"/>
        <v>2346</v>
      </c>
    </row>
    <row r="20" spans="1:10">
      <c r="A20" s="22">
        <v>14</v>
      </c>
      <c r="B20" s="18">
        <v>0</v>
      </c>
      <c r="C20" s="30" t="s">
        <v>40</v>
      </c>
      <c r="D20" s="24">
        <v>2051</v>
      </c>
      <c r="E20" s="31">
        <v>0</v>
      </c>
      <c r="F20" s="32">
        <v>0</v>
      </c>
      <c r="G20" s="31">
        <v>0</v>
      </c>
      <c r="H20" s="33">
        <f t="shared" ref="H20:H29" si="4">35000*F20/5886462</f>
        <v>0</v>
      </c>
      <c r="I20" s="33">
        <f t="shared" ref="I20:I29" si="5">35000*G20/1073311</f>
        <v>0</v>
      </c>
      <c r="J20" s="37">
        <f t="shared" si="2"/>
        <v>0</v>
      </c>
    </row>
    <row r="21" spans="1:10">
      <c r="A21" s="22">
        <v>15</v>
      </c>
      <c r="B21" s="18">
        <v>0</v>
      </c>
      <c r="C21" s="30" t="s">
        <v>41</v>
      </c>
      <c r="D21" s="24">
        <v>3311</v>
      </c>
      <c r="E21" s="31">
        <v>0</v>
      </c>
      <c r="F21" s="32">
        <v>0</v>
      </c>
      <c r="G21" s="31">
        <v>0</v>
      </c>
      <c r="H21" s="33">
        <f t="shared" si="4"/>
        <v>0</v>
      </c>
      <c r="I21" s="33">
        <f t="shared" si="5"/>
        <v>0</v>
      </c>
      <c r="J21" s="37">
        <f t="shared" si="2"/>
        <v>0</v>
      </c>
    </row>
    <row r="22" spans="1:10">
      <c r="A22" s="22">
        <v>16</v>
      </c>
      <c r="B22" s="18">
        <v>0</v>
      </c>
      <c r="C22" s="30" t="s">
        <v>42</v>
      </c>
      <c r="D22" s="24">
        <v>1486</v>
      </c>
      <c r="E22" s="31">
        <v>0</v>
      </c>
      <c r="F22" s="32">
        <v>0</v>
      </c>
      <c r="G22" s="31">
        <v>0</v>
      </c>
      <c r="H22" s="33">
        <f t="shared" si="4"/>
        <v>0</v>
      </c>
      <c r="I22" s="33">
        <f t="shared" si="5"/>
        <v>0</v>
      </c>
      <c r="J22" s="37">
        <f t="shared" si="2"/>
        <v>0</v>
      </c>
    </row>
    <row r="23" spans="1:10">
      <c r="A23" s="22">
        <v>17</v>
      </c>
      <c r="B23" s="18">
        <v>0</v>
      </c>
      <c r="C23" s="17" t="s">
        <v>43</v>
      </c>
      <c r="D23" s="24">
        <v>1392</v>
      </c>
      <c r="E23" s="31">
        <v>188</v>
      </c>
      <c r="F23" s="32">
        <v>0</v>
      </c>
      <c r="G23" s="31">
        <v>0</v>
      </c>
      <c r="H23" s="33">
        <f t="shared" si="4"/>
        <v>0</v>
      </c>
      <c r="I23" s="33">
        <f t="shared" si="5"/>
        <v>0</v>
      </c>
      <c r="J23" s="37">
        <f t="shared" si="2"/>
        <v>0</v>
      </c>
    </row>
    <row r="24" spans="1:10">
      <c r="A24" s="22">
        <v>18</v>
      </c>
      <c r="B24" s="18">
        <v>0</v>
      </c>
      <c r="C24" s="30" t="s">
        <v>44</v>
      </c>
      <c r="D24" s="24">
        <v>3524</v>
      </c>
      <c r="E24" s="31">
        <v>481</v>
      </c>
      <c r="F24" s="32">
        <v>0</v>
      </c>
      <c r="G24" s="31">
        <v>0</v>
      </c>
      <c r="H24" s="33">
        <f t="shared" si="4"/>
        <v>0</v>
      </c>
      <c r="I24" s="33">
        <f t="shared" si="5"/>
        <v>0</v>
      </c>
      <c r="J24" s="37">
        <f t="shared" si="2"/>
        <v>0</v>
      </c>
    </row>
    <row r="25" spans="1:10">
      <c r="A25" s="22">
        <v>19</v>
      </c>
      <c r="B25" s="18">
        <v>0</v>
      </c>
      <c r="C25" s="30" t="s">
        <v>45</v>
      </c>
      <c r="D25" s="24">
        <v>17616</v>
      </c>
      <c r="E25" s="31">
        <v>2270</v>
      </c>
      <c r="F25" s="32">
        <f>D25-E25</f>
        <v>15346</v>
      </c>
      <c r="G25" s="24">
        <v>3000</v>
      </c>
      <c r="H25" s="33">
        <f t="shared" si="4"/>
        <v>91</v>
      </c>
      <c r="I25" s="33">
        <f t="shared" si="5"/>
        <v>98</v>
      </c>
      <c r="J25" s="37">
        <f t="shared" si="2"/>
        <v>189</v>
      </c>
    </row>
    <row r="26" spans="1:10">
      <c r="A26" s="22">
        <v>20</v>
      </c>
      <c r="B26" s="18">
        <v>0</v>
      </c>
      <c r="C26" s="30" t="s">
        <v>46</v>
      </c>
      <c r="D26" s="24">
        <v>36362</v>
      </c>
      <c r="E26" s="31">
        <v>4902</v>
      </c>
      <c r="F26" s="32">
        <f>D26-E26</f>
        <v>31460</v>
      </c>
      <c r="G26" s="24">
        <v>5700</v>
      </c>
      <c r="H26" s="33">
        <f t="shared" si="4"/>
        <v>187</v>
      </c>
      <c r="I26" s="33">
        <f t="shared" si="5"/>
        <v>186</v>
      </c>
      <c r="J26" s="37">
        <f t="shared" si="2"/>
        <v>373</v>
      </c>
    </row>
    <row r="27" spans="1:10">
      <c r="A27" s="22">
        <v>21</v>
      </c>
      <c r="B27" s="18">
        <v>1</v>
      </c>
      <c r="C27" s="30" t="s">
        <v>47</v>
      </c>
      <c r="D27" s="24">
        <v>83910</v>
      </c>
      <c r="E27" s="31">
        <v>13000</v>
      </c>
      <c r="F27" s="32">
        <f>D27-E27</f>
        <v>70910</v>
      </c>
      <c r="G27" s="24">
        <v>20000</v>
      </c>
      <c r="H27" s="33">
        <f t="shared" si="4"/>
        <v>422</v>
      </c>
      <c r="I27" s="33">
        <f t="shared" si="5"/>
        <v>652</v>
      </c>
      <c r="J27" s="37">
        <f t="shared" si="2"/>
        <v>1074</v>
      </c>
    </row>
    <row r="28" spans="1:10">
      <c r="A28" s="22">
        <v>22</v>
      </c>
      <c r="B28" s="18">
        <v>1</v>
      </c>
      <c r="C28" s="30" t="s">
        <v>48</v>
      </c>
      <c r="D28" s="24">
        <v>26891</v>
      </c>
      <c r="E28" s="31">
        <v>4182</v>
      </c>
      <c r="F28" s="32">
        <f>D28-E28</f>
        <v>22709</v>
      </c>
      <c r="G28" s="24">
        <v>6000</v>
      </c>
      <c r="H28" s="33">
        <f t="shared" si="4"/>
        <v>135</v>
      </c>
      <c r="I28" s="33">
        <f t="shared" si="5"/>
        <v>196</v>
      </c>
      <c r="J28" s="37">
        <f t="shared" si="2"/>
        <v>331</v>
      </c>
    </row>
    <row r="29" spans="1:10">
      <c r="A29" s="22">
        <v>23</v>
      </c>
      <c r="B29" s="18">
        <v>0</v>
      </c>
      <c r="C29" s="30" t="s">
        <v>49</v>
      </c>
      <c r="D29" s="24">
        <v>36753</v>
      </c>
      <c r="E29" s="31">
        <v>4985</v>
      </c>
      <c r="F29" s="32">
        <f>D29-E29</f>
        <v>31768</v>
      </c>
      <c r="G29" s="31">
        <v>5834</v>
      </c>
      <c r="H29" s="33">
        <f t="shared" si="4"/>
        <v>189</v>
      </c>
      <c r="I29" s="33">
        <f t="shared" si="5"/>
        <v>190</v>
      </c>
      <c r="J29" s="37">
        <f t="shared" si="2"/>
        <v>379</v>
      </c>
    </row>
    <row r="30" s="1" customFormat="1" spans="1:10">
      <c r="A30" s="22">
        <v>24</v>
      </c>
      <c r="B30" s="28"/>
      <c r="C30" s="29" t="s">
        <v>50</v>
      </c>
      <c r="D30" s="25">
        <f t="shared" ref="D30:J30" si="6">SUM(D31:D38)</f>
        <v>118182</v>
      </c>
      <c r="E30" s="25">
        <f t="shared" si="6"/>
        <v>16125</v>
      </c>
      <c r="F30" s="26">
        <f t="shared" si="6"/>
        <v>90227</v>
      </c>
      <c r="G30" s="25">
        <f t="shared" si="6"/>
        <v>14888</v>
      </c>
      <c r="H30" s="27">
        <f t="shared" si="6"/>
        <v>537</v>
      </c>
      <c r="I30" s="27">
        <f t="shared" si="6"/>
        <v>486</v>
      </c>
      <c r="J30" s="27">
        <f t="shared" si="6"/>
        <v>1023</v>
      </c>
    </row>
    <row r="31" spans="1:10">
      <c r="A31" s="22">
        <v>25</v>
      </c>
      <c r="B31" s="18">
        <v>0</v>
      </c>
      <c r="C31" s="30" t="s">
        <v>51</v>
      </c>
      <c r="D31" s="24">
        <v>7168</v>
      </c>
      <c r="E31" s="31">
        <v>978</v>
      </c>
      <c r="F31" s="32">
        <v>0</v>
      </c>
      <c r="G31" s="31">
        <v>0</v>
      </c>
      <c r="H31" s="33">
        <f t="shared" ref="H31:H38" si="7">35000*F31/5886462</f>
        <v>0</v>
      </c>
      <c r="I31" s="33">
        <f t="shared" ref="I31:I38" si="8">35000*G31/1073311</f>
        <v>0</v>
      </c>
      <c r="J31" s="37">
        <f t="shared" si="2"/>
        <v>0</v>
      </c>
    </row>
    <row r="32" spans="1:10">
      <c r="A32" s="22">
        <v>26</v>
      </c>
      <c r="B32" s="18">
        <v>0</v>
      </c>
      <c r="C32" s="30" t="s">
        <v>52</v>
      </c>
      <c r="D32" s="24">
        <v>3383</v>
      </c>
      <c r="E32" s="31">
        <v>462</v>
      </c>
      <c r="F32" s="32">
        <v>0</v>
      </c>
      <c r="G32" s="31">
        <v>0</v>
      </c>
      <c r="H32" s="33">
        <f t="shared" si="7"/>
        <v>0</v>
      </c>
      <c r="I32" s="33">
        <f t="shared" si="8"/>
        <v>0</v>
      </c>
      <c r="J32" s="37">
        <f t="shared" si="2"/>
        <v>0</v>
      </c>
    </row>
    <row r="33" spans="1:10">
      <c r="A33" s="22">
        <v>27</v>
      </c>
      <c r="B33" s="18">
        <v>0</v>
      </c>
      <c r="C33" s="30" t="s">
        <v>53</v>
      </c>
      <c r="D33" s="24">
        <v>48145</v>
      </c>
      <c r="E33" s="31">
        <v>6569</v>
      </c>
      <c r="F33" s="32">
        <f>D33-E33</f>
        <v>41576</v>
      </c>
      <c r="G33" s="31">
        <v>6860</v>
      </c>
      <c r="H33" s="33">
        <f t="shared" si="7"/>
        <v>247</v>
      </c>
      <c r="I33" s="33">
        <f t="shared" si="8"/>
        <v>224</v>
      </c>
      <c r="J33" s="37">
        <f t="shared" si="2"/>
        <v>471</v>
      </c>
    </row>
    <row r="34" spans="1:10">
      <c r="A34" s="22">
        <v>28</v>
      </c>
      <c r="B34" s="18">
        <v>0</v>
      </c>
      <c r="C34" s="30" t="s">
        <v>54</v>
      </c>
      <c r="D34" s="24">
        <v>52143</v>
      </c>
      <c r="E34" s="31">
        <v>7114</v>
      </c>
      <c r="F34" s="32">
        <f>D34-E34</f>
        <v>45029</v>
      </c>
      <c r="G34" s="31">
        <v>7430</v>
      </c>
      <c r="H34" s="33">
        <f t="shared" si="7"/>
        <v>268</v>
      </c>
      <c r="I34" s="33">
        <f t="shared" si="8"/>
        <v>242</v>
      </c>
      <c r="J34" s="37">
        <f t="shared" si="2"/>
        <v>510</v>
      </c>
    </row>
    <row r="35" spans="1:10">
      <c r="A35" s="22">
        <v>29</v>
      </c>
      <c r="B35" s="18">
        <v>0</v>
      </c>
      <c r="C35" s="30" t="s">
        <v>55</v>
      </c>
      <c r="D35" s="24">
        <v>4194</v>
      </c>
      <c r="E35" s="31">
        <v>572</v>
      </c>
      <c r="F35" s="32">
        <f>D35-E35</f>
        <v>3622</v>
      </c>
      <c r="G35" s="31">
        <v>598</v>
      </c>
      <c r="H35" s="33">
        <f t="shared" si="7"/>
        <v>22</v>
      </c>
      <c r="I35" s="33">
        <f t="shared" si="8"/>
        <v>20</v>
      </c>
      <c r="J35" s="37">
        <f t="shared" si="2"/>
        <v>42</v>
      </c>
    </row>
    <row r="36" spans="1:10">
      <c r="A36" s="22">
        <v>30</v>
      </c>
      <c r="B36" s="18">
        <v>0</v>
      </c>
      <c r="C36" s="17" t="s">
        <v>34</v>
      </c>
      <c r="D36" s="24">
        <v>925</v>
      </c>
      <c r="E36" s="31">
        <v>126</v>
      </c>
      <c r="F36" s="32">
        <v>0</v>
      </c>
      <c r="G36" s="31">
        <v>0</v>
      </c>
      <c r="H36" s="33">
        <f t="shared" si="7"/>
        <v>0</v>
      </c>
      <c r="I36" s="33">
        <f t="shared" si="8"/>
        <v>0</v>
      </c>
      <c r="J36" s="37">
        <f t="shared" si="2"/>
        <v>0</v>
      </c>
    </row>
    <row r="37" spans="1:10">
      <c r="A37" s="22">
        <v>31</v>
      </c>
      <c r="B37" s="18">
        <v>0</v>
      </c>
      <c r="C37" s="17" t="s">
        <v>56</v>
      </c>
      <c r="D37" s="24">
        <v>1230</v>
      </c>
      <c r="E37" s="31">
        <v>168</v>
      </c>
      <c r="F37" s="32">
        <v>0</v>
      </c>
      <c r="G37" s="31">
        <v>0</v>
      </c>
      <c r="H37" s="33">
        <f t="shared" si="7"/>
        <v>0</v>
      </c>
      <c r="I37" s="33">
        <f t="shared" si="8"/>
        <v>0</v>
      </c>
      <c r="J37" s="37">
        <f t="shared" si="2"/>
        <v>0</v>
      </c>
    </row>
    <row r="38" spans="1:10">
      <c r="A38" s="22">
        <v>32</v>
      </c>
      <c r="B38" s="18">
        <v>0</v>
      </c>
      <c r="C38" s="17" t="s">
        <v>57</v>
      </c>
      <c r="D38" s="24">
        <v>994</v>
      </c>
      <c r="E38" s="31">
        <v>136</v>
      </c>
      <c r="F38" s="32">
        <v>0</v>
      </c>
      <c r="G38" s="31">
        <v>0</v>
      </c>
      <c r="H38" s="33">
        <f t="shared" si="7"/>
        <v>0</v>
      </c>
      <c r="I38" s="33">
        <f t="shared" si="8"/>
        <v>0</v>
      </c>
      <c r="J38" s="37">
        <f t="shared" si="2"/>
        <v>0</v>
      </c>
    </row>
    <row r="39" s="1" customFormat="1" spans="1:10">
      <c r="A39" s="22">
        <v>33</v>
      </c>
      <c r="B39" s="28"/>
      <c r="C39" s="29" t="s">
        <v>58</v>
      </c>
      <c r="D39" s="25">
        <f t="shared" ref="D39:J39" si="9">SUM(D40:D53)</f>
        <v>463630</v>
      </c>
      <c r="E39" s="25">
        <f t="shared" si="9"/>
        <v>64617</v>
      </c>
      <c r="F39" s="26">
        <f t="shared" si="9"/>
        <v>382515</v>
      </c>
      <c r="G39" s="25">
        <f t="shared" si="9"/>
        <v>64120</v>
      </c>
      <c r="H39" s="27">
        <f t="shared" si="9"/>
        <v>2274</v>
      </c>
      <c r="I39" s="27">
        <f t="shared" si="9"/>
        <v>2091</v>
      </c>
      <c r="J39" s="27">
        <f t="shared" si="9"/>
        <v>4365</v>
      </c>
    </row>
    <row r="40" spans="1:10">
      <c r="A40" s="22">
        <v>34</v>
      </c>
      <c r="B40" s="18">
        <v>0</v>
      </c>
      <c r="C40" s="30" t="s">
        <v>59</v>
      </c>
      <c r="D40" s="24">
        <v>5858</v>
      </c>
      <c r="E40" s="31">
        <v>790</v>
      </c>
      <c r="F40" s="32">
        <v>0</v>
      </c>
      <c r="G40" s="31">
        <v>0</v>
      </c>
      <c r="H40" s="33">
        <f t="shared" ref="H40:H53" si="10">35000*F40/5886462</f>
        <v>0</v>
      </c>
      <c r="I40" s="33">
        <f t="shared" ref="I40:I53" si="11">35000*G40/1073311</f>
        <v>0</v>
      </c>
      <c r="J40" s="37">
        <f t="shared" si="2"/>
        <v>0</v>
      </c>
    </row>
    <row r="41" spans="1:10">
      <c r="A41" s="22">
        <v>35</v>
      </c>
      <c r="B41" s="18">
        <v>0</v>
      </c>
      <c r="C41" s="30" t="s">
        <v>60</v>
      </c>
      <c r="D41" s="24">
        <v>2273</v>
      </c>
      <c r="E41" s="31">
        <v>310</v>
      </c>
      <c r="F41" s="32">
        <v>0</v>
      </c>
      <c r="G41" s="31">
        <v>0</v>
      </c>
      <c r="H41" s="33">
        <f t="shared" si="10"/>
        <v>0</v>
      </c>
      <c r="I41" s="33">
        <f t="shared" si="11"/>
        <v>0</v>
      </c>
      <c r="J41" s="37">
        <f t="shared" si="2"/>
        <v>0</v>
      </c>
    </row>
    <row r="42" spans="1:10">
      <c r="A42" s="22">
        <v>36</v>
      </c>
      <c r="B42" s="18">
        <v>0</v>
      </c>
      <c r="C42" s="30" t="s">
        <v>61</v>
      </c>
      <c r="D42" s="24">
        <v>3784</v>
      </c>
      <c r="E42" s="31">
        <v>510</v>
      </c>
      <c r="F42" s="32">
        <v>0</v>
      </c>
      <c r="G42" s="31">
        <v>0</v>
      </c>
      <c r="H42" s="33">
        <f t="shared" si="10"/>
        <v>0</v>
      </c>
      <c r="I42" s="33">
        <f t="shared" si="11"/>
        <v>0</v>
      </c>
      <c r="J42" s="37">
        <f t="shared" si="2"/>
        <v>0</v>
      </c>
    </row>
    <row r="43" spans="1:10">
      <c r="A43" s="22">
        <v>37</v>
      </c>
      <c r="B43" s="18">
        <v>0</v>
      </c>
      <c r="C43" s="30" t="s">
        <v>62</v>
      </c>
      <c r="D43" s="24">
        <v>3895</v>
      </c>
      <c r="E43" s="31">
        <v>524</v>
      </c>
      <c r="F43" s="32">
        <v>0</v>
      </c>
      <c r="G43" s="31">
        <v>0</v>
      </c>
      <c r="H43" s="33">
        <f t="shared" si="10"/>
        <v>0</v>
      </c>
      <c r="I43" s="33">
        <f t="shared" si="11"/>
        <v>0</v>
      </c>
      <c r="J43" s="37">
        <f t="shared" si="2"/>
        <v>0</v>
      </c>
    </row>
    <row r="44" spans="1:10">
      <c r="A44" s="22">
        <v>38</v>
      </c>
      <c r="B44" s="18">
        <v>0</v>
      </c>
      <c r="C44" s="30" t="s">
        <v>63</v>
      </c>
      <c r="D44" s="24">
        <v>1931</v>
      </c>
      <c r="E44" s="31">
        <v>259</v>
      </c>
      <c r="F44" s="32">
        <v>0</v>
      </c>
      <c r="G44" s="31">
        <v>0</v>
      </c>
      <c r="H44" s="33">
        <f t="shared" si="10"/>
        <v>0</v>
      </c>
      <c r="I44" s="33">
        <f t="shared" si="11"/>
        <v>0</v>
      </c>
      <c r="J44" s="37">
        <f t="shared" si="2"/>
        <v>0</v>
      </c>
    </row>
    <row r="45" spans="1:10">
      <c r="A45" s="22">
        <v>39</v>
      </c>
      <c r="B45" s="18">
        <v>0</v>
      </c>
      <c r="C45" s="30" t="s">
        <v>64</v>
      </c>
      <c r="D45" s="24">
        <v>62281</v>
      </c>
      <c r="E45" s="31">
        <v>8383</v>
      </c>
      <c r="F45" s="32">
        <f t="shared" ref="F45:F51" si="12">D45-E45</f>
        <v>53898</v>
      </c>
      <c r="G45" s="31">
        <v>8893</v>
      </c>
      <c r="H45" s="33">
        <v>321</v>
      </c>
      <c r="I45" s="33">
        <f t="shared" si="11"/>
        <v>290</v>
      </c>
      <c r="J45" s="37">
        <f t="shared" si="2"/>
        <v>611</v>
      </c>
    </row>
    <row r="46" spans="1:10">
      <c r="A46" s="22">
        <v>40</v>
      </c>
      <c r="B46" s="18">
        <v>0</v>
      </c>
      <c r="C46" s="30" t="s">
        <v>65</v>
      </c>
      <c r="D46" s="24">
        <v>76006</v>
      </c>
      <c r="E46" s="31">
        <v>10230</v>
      </c>
      <c r="F46" s="32">
        <f t="shared" si="12"/>
        <v>65776</v>
      </c>
      <c r="G46" s="31">
        <v>10985</v>
      </c>
      <c r="H46" s="33">
        <f t="shared" si="10"/>
        <v>391</v>
      </c>
      <c r="I46" s="33">
        <f t="shared" si="11"/>
        <v>358</v>
      </c>
      <c r="J46" s="37">
        <f t="shared" si="2"/>
        <v>749</v>
      </c>
    </row>
    <row r="47" spans="1:10">
      <c r="A47" s="22">
        <v>41</v>
      </c>
      <c r="B47" s="18">
        <v>0</v>
      </c>
      <c r="C47" s="30" t="s">
        <v>66</v>
      </c>
      <c r="D47" s="24">
        <v>27422</v>
      </c>
      <c r="E47" s="31">
        <v>3692</v>
      </c>
      <c r="F47" s="32">
        <f t="shared" si="12"/>
        <v>23730</v>
      </c>
      <c r="G47" s="31">
        <v>3916</v>
      </c>
      <c r="H47" s="33">
        <f t="shared" si="10"/>
        <v>141</v>
      </c>
      <c r="I47" s="33">
        <f t="shared" si="11"/>
        <v>128</v>
      </c>
      <c r="J47" s="37">
        <f t="shared" si="2"/>
        <v>269</v>
      </c>
    </row>
    <row r="48" spans="1:10">
      <c r="A48" s="22">
        <v>42</v>
      </c>
      <c r="B48" s="18">
        <v>0</v>
      </c>
      <c r="C48" s="30" t="s">
        <v>67</v>
      </c>
      <c r="D48" s="24">
        <v>38916</v>
      </c>
      <c r="E48" s="31">
        <v>5237</v>
      </c>
      <c r="F48" s="32">
        <f t="shared" si="12"/>
        <v>33679</v>
      </c>
      <c r="G48" s="31">
        <v>5558</v>
      </c>
      <c r="H48" s="33">
        <f t="shared" si="10"/>
        <v>200</v>
      </c>
      <c r="I48" s="33">
        <f t="shared" si="11"/>
        <v>181</v>
      </c>
      <c r="J48" s="37">
        <f t="shared" si="2"/>
        <v>381</v>
      </c>
    </row>
    <row r="49" spans="1:10">
      <c r="A49" s="22">
        <v>43</v>
      </c>
      <c r="B49" s="18">
        <v>1</v>
      </c>
      <c r="C49" s="30" t="s">
        <v>68</v>
      </c>
      <c r="D49" s="24">
        <v>108541</v>
      </c>
      <c r="E49" s="31">
        <v>16851</v>
      </c>
      <c r="F49" s="32">
        <f t="shared" si="12"/>
        <v>91690</v>
      </c>
      <c r="G49" s="31">
        <v>16000</v>
      </c>
      <c r="H49" s="33">
        <f t="shared" si="10"/>
        <v>545</v>
      </c>
      <c r="I49" s="33">
        <f t="shared" si="11"/>
        <v>522</v>
      </c>
      <c r="J49" s="37">
        <f t="shared" si="2"/>
        <v>1067</v>
      </c>
    </row>
    <row r="50" spans="1:10">
      <c r="A50" s="22">
        <v>44</v>
      </c>
      <c r="B50" s="18">
        <v>0</v>
      </c>
      <c r="C50" s="30" t="s">
        <v>69</v>
      </c>
      <c r="D50" s="24">
        <v>70950</v>
      </c>
      <c r="E50" s="31">
        <v>9550</v>
      </c>
      <c r="F50" s="32">
        <f t="shared" si="12"/>
        <v>61400</v>
      </c>
      <c r="G50" s="31">
        <v>10131</v>
      </c>
      <c r="H50" s="33">
        <f t="shared" si="10"/>
        <v>365</v>
      </c>
      <c r="I50" s="33">
        <f t="shared" si="11"/>
        <v>330</v>
      </c>
      <c r="J50" s="37">
        <f t="shared" si="2"/>
        <v>695</v>
      </c>
    </row>
    <row r="51" spans="1:10">
      <c r="A51" s="22">
        <v>45</v>
      </c>
      <c r="B51" s="18">
        <v>0</v>
      </c>
      <c r="C51" s="30" t="s">
        <v>70</v>
      </c>
      <c r="D51" s="24">
        <v>60483</v>
      </c>
      <c r="E51" s="31">
        <v>8141</v>
      </c>
      <c r="F51" s="32">
        <f t="shared" si="12"/>
        <v>52342</v>
      </c>
      <c r="G51" s="31">
        <v>8637</v>
      </c>
      <c r="H51" s="33">
        <f t="shared" si="10"/>
        <v>311</v>
      </c>
      <c r="I51" s="33">
        <f t="shared" si="11"/>
        <v>282</v>
      </c>
      <c r="J51" s="37">
        <f t="shared" si="2"/>
        <v>593</v>
      </c>
    </row>
    <row r="52" spans="1:10">
      <c r="A52" s="22">
        <v>46</v>
      </c>
      <c r="B52" s="18">
        <v>0</v>
      </c>
      <c r="C52" s="34" t="s">
        <v>71</v>
      </c>
      <c r="D52" s="24">
        <v>246</v>
      </c>
      <c r="E52" s="31">
        <v>0</v>
      </c>
      <c r="F52" s="32">
        <v>0</v>
      </c>
      <c r="G52" s="31">
        <v>0</v>
      </c>
      <c r="H52" s="33">
        <f t="shared" si="10"/>
        <v>0</v>
      </c>
      <c r="I52" s="33">
        <f t="shared" si="11"/>
        <v>0</v>
      </c>
      <c r="J52" s="37">
        <f t="shared" si="2"/>
        <v>0</v>
      </c>
    </row>
    <row r="53" spans="1:10">
      <c r="A53" s="22">
        <v>47</v>
      </c>
      <c r="B53" s="18">
        <v>0</v>
      </c>
      <c r="C53" s="35" t="s">
        <v>72</v>
      </c>
      <c r="D53" s="24">
        <v>1044</v>
      </c>
      <c r="E53" s="31">
        <v>140</v>
      </c>
      <c r="F53" s="32">
        <v>0</v>
      </c>
      <c r="G53" s="31">
        <v>0</v>
      </c>
      <c r="H53" s="33">
        <f t="shared" si="10"/>
        <v>0</v>
      </c>
      <c r="I53" s="33">
        <f t="shared" si="11"/>
        <v>0</v>
      </c>
      <c r="J53" s="37">
        <f t="shared" si="2"/>
        <v>0</v>
      </c>
    </row>
    <row r="54" s="1" customFormat="1" spans="1:10">
      <c r="A54" s="22">
        <v>48</v>
      </c>
      <c r="B54" s="28"/>
      <c r="C54" s="29" t="s">
        <v>73</v>
      </c>
      <c r="D54" s="25">
        <f t="shared" ref="D54:J54" si="13">SUM(D55:D66)</f>
        <v>1154639</v>
      </c>
      <c r="E54" s="25">
        <f t="shared" si="13"/>
        <v>177850</v>
      </c>
      <c r="F54" s="26">
        <f t="shared" si="13"/>
        <v>976789</v>
      </c>
      <c r="G54" s="25">
        <f t="shared" si="13"/>
        <v>161169</v>
      </c>
      <c r="H54" s="27">
        <f t="shared" si="13"/>
        <v>5807</v>
      </c>
      <c r="I54" s="27">
        <f t="shared" si="13"/>
        <v>5255</v>
      </c>
      <c r="J54" s="27">
        <f t="shared" si="13"/>
        <v>11062</v>
      </c>
    </row>
    <row r="55" spans="1:10">
      <c r="A55" s="22">
        <v>49</v>
      </c>
      <c r="B55" s="18">
        <v>0</v>
      </c>
      <c r="C55" s="30" t="s">
        <v>74</v>
      </c>
      <c r="D55" s="24">
        <v>8846</v>
      </c>
      <c r="E55" s="31">
        <v>1207</v>
      </c>
      <c r="F55" s="32">
        <f t="shared" ref="F55:F78" si="14">D55-E55</f>
        <v>7639</v>
      </c>
      <c r="G55" s="24">
        <v>1260</v>
      </c>
      <c r="H55" s="33">
        <f t="shared" ref="H55:H66" si="15">35000*F55/5886462</f>
        <v>45</v>
      </c>
      <c r="I55" s="33">
        <f t="shared" ref="I55:I66" si="16">35000*G55/1073311</f>
        <v>41</v>
      </c>
      <c r="J55" s="37">
        <f t="shared" si="2"/>
        <v>86</v>
      </c>
    </row>
    <row r="56" spans="1:10">
      <c r="A56" s="22">
        <v>50</v>
      </c>
      <c r="B56" s="18">
        <v>0</v>
      </c>
      <c r="C56" s="30" t="s">
        <v>75</v>
      </c>
      <c r="D56" s="24">
        <v>11646</v>
      </c>
      <c r="E56" s="31">
        <v>1567</v>
      </c>
      <c r="F56" s="32">
        <f t="shared" si="14"/>
        <v>10079</v>
      </c>
      <c r="G56" s="24">
        <v>1663</v>
      </c>
      <c r="H56" s="33">
        <f t="shared" si="15"/>
        <v>60</v>
      </c>
      <c r="I56" s="33">
        <f t="shared" si="16"/>
        <v>54</v>
      </c>
      <c r="J56" s="37">
        <f t="shared" si="2"/>
        <v>114</v>
      </c>
    </row>
    <row r="57" spans="1:10">
      <c r="A57" s="22">
        <v>51</v>
      </c>
      <c r="B57" s="18">
        <v>0</v>
      </c>
      <c r="C57" s="30" t="s">
        <v>76</v>
      </c>
      <c r="D57" s="24">
        <v>4843</v>
      </c>
      <c r="E57" s="31">
        <v>661</v>
      </c>
      <c r="F57" s="32">
        <f t="shared" si="14"/>
        <v>4182</v>
      </c>
      <c r="G57" s="24">
        <v>690</v>
      </c>
      <c r="H57" s="33">
        <f t="shared" si="15"/>
        <v>25</v>
      </c>
      <c r="I57" s="33">
        <v>22</v>
      </c>
      <c r="J57" s="37">
        <f t="shared" si="2"/>
        <v>47</v>
      </c>
    </row>
    <row r="58" spans="1:10">
      <c r="A58" s="22">
        <v>52</v>
      </c>
      <c r="B58" s="18">
        <v>0</v>
      </c>
      <c r="C58" s="30" t="s">
        <v>77</v>
      </c>
      <c r="D58" s="24">
        <v>83883</v>
      </c>
      <c r="E58" s="31">
        <v>11444</v>
      </c>
      <c r="F58" s="32">
        <f t="shared" si="14"/>
        <v>72439</v>
      </c>
      <c r="G58" s="24">
        <v>11952</v>
      </c>
      <c r="H58" s="33">
        <f t="shared" si="15"/>
        <v>431</v>
      </c>
      <c r="I58" s="33">
        <f t="shared" si="16"/>
        <v>390</v>
      </c>
      <c r="J58" s="37">
        <f t="shared" si="2"/>
        <v>821</v>
      </c>
    </row>
    <row r="59" spans="1:10">
      <c r="A59" s="22">
        <v>53</v>
      </c>
      <c r="B59" s="18">
        <v>1</v>
      </c>
      <c r="C59" s="30" t="s">
        <v>78</v>
      </c>
      <c r="D59" s="24">
        <v>127819</v>
      </c>
      <c r="E59" s="31">
        <v>19637</v>
      </c>
      <c r="F59" s="32">
        <f t="shared" si="14"/>
        <v>108182</v>
      </c>
      <c r="G59" s="24">
        <v>17850</v>
      </c>
      <c r="H59" s="33">
        <f t="shared" si="15"/>
        <v>643</v>
      </c>
      <c r="I59" s="33">
        <f t="shared" si="16"/>
        <v>582</v>
      </c>
      <c r="J59" s="37">
        <f t="shared" si="2"/>
        <v>1225</v>
      </c>
    </row>
    <row r="60" spans="1:10">
      <c r="A60" s="22">
        <v>54</v>
      </c>
      <c r="B60" s="18">
        <v>1</v>
      </c>
      <c r="C60" s="30" t="s">
        <v>79</v>
      </c>
      <c r="D60" s="24">
        <v>192617</v>
      </c>
      <c r="E60" s="31">
        <v>29986</v>
      </c>
      <c r="F60" s="32">
        <f t="shared" si="14"/>
        <v>162631</v>
      </c>
      <c r="G60" s="24">
        <v>26834</v>
      </c>
      <c r="H60" s="33">
        <f t="shared" si="15"/>
        <v>967</v>
      </c>
      <c r="I60" s="33">
        <f t="shared" si="16"/>
        <v>875</v>
      </c>
      <c r="J60" s="37">
        <f t="shared" si="2"/>
        <v>1842</v>
      </c>
    </row>
    <row r="61" spans="1:10">
      <c r="A61" s="22">
        <v>55</v>
      </c>
      <c r="B61" s="18">
        <v>1</v>
      </c>
      <c r="C61" s="30" t="s">
        <v>80</v>
      </c>
      <c r="D61" s="24">
        <v>221831</v>
      </c>
      <c r="E61" s="31">
        <v>34573</v>
      </c>
      <c r="F61" s="32">
        <f t="shared" si="14"/>
        <v>187258</v>
      </c>
      <c r="G61" s="24">
        <v>30898</v>
      </c>
      <c r="H61" s="33">
        <f t="shared" si="15"/>
        <v>1113</v>
      </c>
      <c r="I61" s="33">
        <f t="shared" si="16"/>
        <v>1008</v>
      </c>
      <c r="J61" s="37">
        <f t="shared" si="2"/>
        <v>2121</v>
      </c>
    </row>
    <row r="62" spans="1:10">
      <c r="A62" s="22">
        <v>56</v>
      </c>
      <c r="B62" s="18">
        <v>1</v>
      </c>
      <c r="C62" s="30" t="s">
        <v>81</v>
      </c>
      <c r="D62" s="24">
        <v>134850</v>
      </c>
      <c r="E62" s="31">
        <v>20917</v>
      </c>
      <c r="F62" s="32">
        <f t="shared" si="14"/>
        <v>113933</v>
      </c>
      <c r="G62" s="24">
        <v>18799</v>
      </c>
      <c r="H62" s="33">
        <f t="shared" si="15"/>
        <v>677</v>
      </c>
      <c r="I62" s="33">
        <f t="shared" si="16"/>
        <v>613</v>
      </c>
      <c r="J62" s="37">
        <f t="shared" si="2"/>
        <v>1290</v>
      </c>
    </row>
    <row r="63" spans="1:10">
      <c r="A63" s="22">
        <v>57</v>
      </c>
      <c r="B63" s="18">
        <v>1</v>
      </c>
      <c r="C63" s="30" t="s">
        <v>82</v>
      </c>
      <c r="D63" s="24">
        <v>63846</v>
      </c>
      <c r="E63" s="31">
        <v>9884</v>
      </c>
      <c r="F63" s="32">
        <f t="shared" si="14"/>
        <v>53962</v>
      </c>
      <c r="G63" s="24">
        <v>8903</v>
      </c>
      <c r="H63" s="33">
        <f t="shared" si="15"/>
        <v>321</v>
      </c>
      <c r="I63" s="33">
        <f t="shared" si="16"/>
        <v>290</v>
      </c>
      <c r="J63" s="37">
        <f t="shared" si="2"/>
        <v>611</v>
      </c>
    </row>
    <row r="64" spans="1:10">
      <c r="A64" s="22">
        <v>58</v>
      </c>
      <c r="B64" s="18">
        <v>1</v>
      </c>
      <c r="C64" s="30" t="s">
        <v>83</v>
      </c>
      <c r="D64" s="24">
        <v>122800</v>
      </c>
      <c r="E64" s="31">
        <v>19035</v>
      </c>
      <c r="F64" s="32">
        <f t="shared" si="14"/>
        <v>103765</v>
      </c>
      <c r="G64" s="24">
        <v>17121</v>
      </c>
      <c r="H64" s="33">
        <f t="shared" si="15"/>
        <v>617</v>
      </c>
      <c r="I64" s="33">
        <f t="shared" si="16"/>
        <v>558</v>
      </c>
      <c r="J64" s="37">
        <f t="shared" si="2"/>
        <v>1175</v>
      </c>
    </row>
    <row r="65" spans="1:10">
      <c r="A65" s="22">
        <v>59</v>
      </c>
      <c r="B65" s="18">
        <v>1</v>
      </c>
      <c r="C65" s="30" t="s">
        <v>84</v>
      </c>
      <c r="D65" s="24">
        <v>60780</v>
      </c>
      <c r="E65" s="31">
        <v>10213</v>
      </c>
      <c r="F65" s="32">
        <f t="shared" si="14"/>
        <v>50567</v>
      </c>
      <c r="G65" s="24">
        <v>8344</v>
      </c>
      <c r="H65" s="33">
        <f t="shared" si="15"/>
        <v>301</v>
      </c>
      <c r="I65" s="33">
        <f t="shared" si="16"/>
        <v>272</v>
      </c>
      <c r="J65" s="37">
        <f t="shared" si="2"/>
        <v>573</v>
      </c>
    </row>
    <row r="66" spans="1:10">
      <c r="A66" s="22">
        <v>60</v>
      </c>
      <c r="B66" s="18">
        <v>1</v>
      </c>
      <c r="C66" s="30" t="s">
        <v>85</v>
      </c>
      <c r="D66" s="24">
        <v>120878</v>
      </c>
      <c r="E66" s="31">
        <v>18726</v>
      </c>
      <c r="F66" s="32">
        <f t="shared" si="14"/>
        <v>102152</v>
      </c>
      <c r="G66" s="24">
        <v>16855</v>
      </c>
      <c r="H66" s="33">
        <f t="shared" si="15"/>
        <v>607</v>
      </c>
      <c r="I66" s="33">
        <f t="shared" si="16"/>
        <v>550</v>
      </c>
      <c r="J66" s="37">
        <f t="shared" si="2"/>
        <v>1157</v>
      </c>
    </row>
    <row r="67" s="1" customFormat="1" spans="1:10">
      <c r="A67" s="22">
        <v>61</v>
      </c>
      <c r="B67" s="28"/>
      <c r="C67" s="29" t="s">
        <v>86</v>
      </c>
      <c r="D67" s="25">
        <f t="shared" ref="D67:J67" si="17">SUM(D68:D79)</f>
        <v>411701</v>
      </c>
      <c r="E67" s="25">
        <f t="shared" si="17"/>
        <v>59148</v>
      </c>
      <c r="F67" s="26">
        <f t="shared" si="17"/>
        <v>352287</v>
      </c>
      <c r="G67" s="25">
        <f t="shared" si="17"/>
        <v>58459</v>
      </c>
      <c r="H67" s="27">
        <f t="shared" si="17"/>
        <v>2095</v>
      </c>
      <c r="I67" s="27">
        <f t="shared" si="17"/>
        <v>1906</v>
      </c>
      <c r="J67" s="27">
        <f t="shared" si="17"/>
        <v>4001</v>
      </c>
    </row>
    <row r="68" spans="1:10">
      <c r="A68" s="22">
        <v>62</v>
      </c>
      <c r="B68" s="18">
        <v>0</v>
      </c>
      <c r="C68" s="30" t="s">
        <v>87</v>
      </c>
      <c r="D68" s="24">
        <v>4831</v>
      </c>
      <c r="E68" s="31">
        <v>657</v>
      </c>
      <c r="F68" s="32">
        <f t="shared" si="14"/>
        <v>4174</v>
      </c>
      <c r="G68" s="31">
        <v>800</v>
      </c>
      <c r="H68" s="33">
        <f t="shared" ref="H68:H79" si="18">35000*F68/5886462</f>
        <v>25</v>
      </c>
      <c r="I68" s="33">
        <f t="shared" ref="I68:I79" si="19">35000*G68/1073311</f>
        <v>26</v>
      </c>
      <c r="J68" s="37">
        <f t="shared" si="2"/>
        <v>51</v>
      </c>
    </row>
    <row r="69" spans="1:10">
      <c r="A69" s="22">
        <v>63</v>
      </c>
      <c r="B69" s="18">
        <v>0</v>
      </c>
      <c r="C69" s="30" t="s">
        <v>88</v>
      </c>
      <c r="D69" s="24">
        <v>6806</v>
      </c>
      <c r="E69" s="31">
        <v>926</v>
      </c>
      <c r="F69" s="32">
        <f t="shared" si="14"/>
        <v>5880</v>
      </c>
      <c r="G69" s="31">
        <v>975</v>
      </c>
      <c r="H69" s="33">
        <f t="shared" si="18"/>
        <v>35</v>
      </c>
      <c r="I69" s="33">
        <f t="shared" si="19"/>
        <v>32</v>
      </c>
      <c r="J69" s="37">
        <f t="shared" si="2"/>
        <v>67</v>
      </c>
    </row>
    <row r="70" spans="1:10">
      <c r="A70" s="22">
        <v>64</v>
      </c>
      <c r="B70" s="18">
        <v>0</v>
      </c>
      <c r="C70" s="30" t="s">
        <v>89</v>
      </c>
      <c r="D70" s="24">
        <v>9696</v>
      </c>
      <c r="E70" s="31">
        <v>1323</v>
      </c>
      <c r="F70" s="32">
        <f t="shared" si="14"/>
        <v>8373</v>
      </c>
      <c r="G70" s="31">
        <v>1382</v>
      </c>
      <c r="H70" s="33">
        <f t="shared" si="18"/>
        <v>50</v>
      </c>
      <c r="I70" s="33">
        <f t="shared" si="19"/>
        <v>45</v>
      </c>
      <c r="J70" s="37">
        <f t="shared" si="2"/>
        <v>95</v>
      </c>
    </row>
    <row r="71" spans="1:10">
      <c r="A71" s="22">
        <v>65</v>
      </c>
      <c r="B71" s="18">
        <v>0</v>
      </c>
      <c r="C71" s="30" t="s">
        <v>90</v>
      </c>
      <c r="D71" s="24">
        <v>43783</v>
      </c>
      <c r="E71" s="31">
        <v>5928</v>
      </c>
      <c r="F71" s="32">
        <f t="shared" si="14"/>
        <v>37855</v>
      </c>
      <c r="G71" s="31">
        <v>6246</v>
      </c>
      <c r="H71" s="33">
        <f t="shared" si="18"/>
        <v>225</v>
      </c>
      <c r="I71" s="33">
        <f t="shared" si="19"/>
        <v>204</v>
      </c>
      <c r="J71" s="37">
        <f t="shared" si="2"/>
        <v>429</v>
      </c>
    </row>
    <row r="72" spans="1:10">
      <c r="A72" s="22">
        <v>66</v>
      </c>
      <c r="B72" s="18">
        <v>0</v>
      </c>
      <c r="C72" s="30" t="s">
        <v>91</v>
      </c>
      <c r="D72" s="24">
        <v>37017</v>
      </c>
      <c r="E72" s="31">
        <v>5050</v>
      </c>
      <c r="F72" s="32">
        <f t="shared" si="14"/>
        <v>31967</v>
      </c>
      <c r="G72" s="31">
        <v>5278</v>
      </c>
      <c r="H72" s="33">
        <f t="shared" si="18"/>
        <v>190</v>
      </c>
      <c r="I72" s="33">
        <f t="shared" si="19"/>
        <v>172</v>
      </c>
      <c r="J72" s="37">
        <f t="shared" si="2"/>
        <v>362</v>
      </c>
    </row>
    <row r="73" spans="1:10">
      <c r="A73" s="22">
        <v>67</v>
      </c>
      <c r="B73" s="18">
        <v>0</v>
      </c>
      <c r="C73" s="30" t="s">
        <v>92</v>
      </c>
      <c r="D73" s="24">
        <v>48166</v>
      </c>
      <c r="E73" s="31">
        <v>6571</v>
      </c>
      <c r="F73" s="32">
        <f t="shared" si="14"/>
        <v>41595</v>
      </c>
      <c r="G73" s="31">
        <v>6870</v>
      </c>
      <c r="H73" s="33">
        <f t="shared" si="18"/>
        <v>247</v>
      </c>
      <c r="I73" s="33">
        <f t="shared" si="19"/>
        <v>224</v>
      </c>
      <c r="J73" s="37">
        <f t="shared" si="2"/>
        <v>471</v>
      </c>
    </row>
    <row r="74" spans="1:10">
      <c r="A74" s="22">
        <v>68</v>
      </c>
      <c r="B74" s="18">
        <v>1</v>
      </c>
      <c r="C74" s="30" t="s">
        <v>93</v>
      </c>
      <c r="D74" s="24">
        <v>172309</v>
      </c>
      <c r="E74" s="31">
        <v>26776</v>
      </c>
      <c r="F74" s="32">
        <f t="shared" si="14"/>
        <v>145533</v>
      </c>
      <c r="G74" s="31">
        <v>24012</v>
      </c>
      <c r="H74" s="33">
        <f t="shared" si="18"/>
        <v>865</v>
      </c>
      <c r="I74" s="33">
        <f t="shared" si="19"/>
        <v>783</v>
      </c>
      <c r="J74" s="37">
        <f t="shared" si="2"/>
        <v>1648</v>
      </c>
    </row>
    <row r="75" spans="1:10">
      <c r="A75" s="22">
        <v>69</v>
      </c>
      <c r="B75" s="18">
        <v>0</v>
      </c>
      <c r="C75" s="30" t="s">
        <v>94</v>
      </c>
      <c r="D75" s="24">
        <v>40852</v>
      </c>
      <c r="E75" s="31">
        <v>5384</v>
      </c>
      <c r="F75" s="32">
        <f t="shared" si="14"/>
        <v>35468</v>
      </c>
      <c r="G75" s="31">
        <v>5852</v>
      </c>
      <c r="H75" s="33">
        <f t="shared" si="18"/>
        <v>211</v>
      </c>
      <c r="I75" s="33">
        <f t="shared" si="19"/>
        <v>191</v>
      </c>
      <c r="J75" s="37">
        <f t="shared" si="2"/>
        <v>402</v>
      </c>
    </row>
    <row r="76" spans="1:10">
      <c r="A76" s="22">
        <v>70</v>
      </c>
      <c r="B76" s="18">
        <v>0</v>
      </c>
      <c r="C76" s="30" t="s">
        <v>95</v>
      </c>
      <c r="D76" s="24">
        <v>28555</v>
      </c>
      <c r="E76" s="31">
        <v>3896</v>
      </c>
      <c r="F76" s="32">
        <f t="shared" si="14"/>
        <v>24659</v>
      </c>
      <c r="G76" s="31">
        <v>4000</v>
      </c>
      <c r="H76" s="33">
        <f t="shared" si="18"/>
        <v>147</v>
      </c>
      <c r="I76" s="33">
        <f t="shared" si="19"/>
        <v>130</v>
      </c>
      <c r="J76" s="37">
        <f t="shared" si="2"/>
        <v>277</v>
      </c>
    </row>
    <row r="77" spans="1:10">
      <c r="A77" s="22">
        <v>71</v>
      </c>
      <c r="B77" s="18">
        <v>0</v>
      </c>
      <c r="C77" s="17" t="s">
        <v>13</v>
      </c>
      <c r="D77" s="24">
        <v>7214</v>
      </c>
      <c r="E77" s="31">
        <v>984</v>
      </c>
      <c r="F77" s="32">
        <f t="shared" si="14"/>
        <v>6230</v>
      </c>
      <c r="G77" s="31">
        <v>1030</v>
      </c>
      <c r="H77" s="33">
        <f t="shared" si="18"/>
        <v>37</v>
      </c>
      <c r="I77" s="33">
        <v>33</v>
      </c>
      <c r="J77" s="37">
        <f t="shared" si="2"/>
        <v>70</v>
      </c>
    </row>
    <row r="78" spans="1:10">
      <c r="A78" s="22">
        <v>72</v>
      </c>
      <c r="B78" s="18">
        <v>0</v>
      </c>
      <c r="C78" s="17" t="s">
        <v>96</v>
      </c>
      <c r="D78" s="24">
        <v>12206</v>
      </c>
      <c r="E78" s="31">
        <v>1653</v>
      </c>
      <c r="F78" s="32">
        <f t="shared" si="14"/>
        <v>10553</v>
      </c>
      <c r="G78" s="31">
        <v>2014</v>
      </c>
      <c r="H78" s="33">
        <f t="shared" si="18"/>
        <v>63</v>
      </c>
      <c r="I78" s="33">
        <f t="shared" si="19"/>
        <v>66</v>
      </c>
      <c r="J78" s="37">
        <f t="shared" si="2"/>
        <v>129</v>
      </c>
    </row>
    <row r="79" spans="1:10">
      <c r="A79" s="22">
        <v>73</v>
      </c>
      <c r="B79" s="18">
        <v>0</v>
      </c>
      <c r="C79" s="17" t="s">
        <v>97</v>
      </c>
      <c r="D79" s="24">
        <v>266</v>
      </c>
      <c r="E79" s="31">
        <v>0</v>
      </c>
      <c r="F79" s="32">
        <v>0</v>
      </c>
      <c r="G79" s="31">
        <v>0</v>
      </c>
      <c r="H79" s="33">
        <f t="shared" si="18"/>
        <v>0</v>
      </c>
      <c r="I79" s="33">
        <f t="shared" si="19"/>
        <v>0</v>
      </c>
      <c r="J79" s="37">
        <f t="shared" si="2"/>
        <v>0</v>
      </c>
    </row>
    <row r="80" s="1" customFormat="1" spans="1:10">
      <c r="A80" s="22">
        <v>74</v>
      </c>
      <c r="B80" s="28"/>
      <c r="C80" s="29" t="s">
        <v>98</v>
      </c>
      <c r="D80" s="25">
        <f t="shared" ref="D80:J80" si="20">SUM(D81:D95)</f>
        <v>469397</v>
      </c>
      <c r="E80" s="25">
        <f t="shared" si="20"/>
        <v>65715</v>
      </c>
      <c r="F80" s="26">
        <f t="shared" si="20"/>
        <v>388888</v>
      </c>
      <c r="G80" s="26">
        <f t="shared" si="20"/>
        <v>73037</v>
      </c>
      <c r="H80" s="27">
        <f t="shared" si="20"/>
        <v>2312</v>
      </c>
      <c r="I80" s="27">
        <f t="shared" si="20"/>
        <v>2381</v>
      </c>
      <c r="J80" s="27">
        <f t="shared" si="20"/>
        <v>4693</v>
      </c>
    </row>
    <row r="81" spans="1:10">
      <c r="A81" s="22">
        <v>75</v>
      </c>
      <c r="B81" s="18">
        <v>0</v>
      </c>
      <c r="C81" s="30" t="s">
        <v>99</v>
      </c>
      <c r="D81" s="24">
        <v>10875</v>
      </c>
      <c r="E81" s="31">
        <v>1454</v>
      </c>
      <c r="F81" s="32">
        <f t="shared" ref="F81:F89" si="21">D81-E81</f>
        <v>9421</v>
      </c>
      <c r="G81" s="31">
        <v>1555</v>
      </c>
      <c r="H81" s="33">
        <f t="shared" ref="H81:H95" si="22">35000*F81/5886462</f>
        <v>56</v>
      </c>
      <c r="I81" s="33">
        <f t="shared" ref="I81:I95" si="23">35000*G81/1073311</f>
        <v>51</v>
      </c>
      <c r="J81" s="37">
        <f t="shared" ref="J81:J143" si="24">H81+I81</f>
        <v>107</v>
      </c>
    </row>
    <row r="82" spans="1:10">
      <c r="A82" s="22">
        <v>76</v>
      </c>
      <c r="B82" s="18">
        <v>0</v>
      </c>
      <c r="C82" s="30" t="s">
        <v>100</v>
      </c>
      <c r="D82" s="24">
        <v>56429</v>
      </c>
      <c r="E82" s="31">
        <v>7699</v>
      </c>
      <c r="F82" s="32">
        <f t="shared" si="21"/>
        <v>48730</v>
      </c>
      <c r="G82" s="31">
        <v>8050</v>
      </c>
      <c r="H82" s="33">
        <f t="shared" si="22"/>
        <v>290</v>
      </c>
      <c r="I82" s="33">
        <v>262</v>
      </c>
      <c r="J82" s="37">
        <f t="shared" si="24"/>
        <v>552</v>
      </c>
    </row>
    <row r="83" spans="1:10">
      <c r="A83" s="22">
        <v>77</v>
      </c>
      <c r="B83" s="18">
        <v>0</v>
      </c>
      <c r="C83" s="30" t="s">
        <v>101</v>
      </c>
      <c r="D83" s="24">
        <v>42307</v>
      </c>
      <c r="E83" s="31">
        <v>5772</v>
      </c>
      <c r="F83" s="32">
        <f t="shared" si="21"/>
        <v>36535</v>
      </c>
      <c r="G83" s="31">
        <v>6070</v>
      </c>
      <c r="H83" s="33">
        <f t="shared" si="22"/>
        <v>217</v>
      </c>
      <c r="I83" s="33">
        <f t="shared" si="23"/>
        <v>198</v>
      </c>
      <c r="J83" s="37">
        <f t="shared" si="24"/>
        <v>415</v>
      </c>
    </row>
    <row r="84" spans="1:10">
      <c r="A84" s="22">
        <v>78</v>
      </c>
      <c r="B84" s="18">
        <v>0</v>
      </c>
      <c r="C84" s="30" t="s">
        <v>102</v>
      </c>
      <c r="D84" s="24">
        <v>56770</v>
      </c>
      <c r="E84" s="31">
        <v>7745</v>
      </c>
      <c r="F84" s="32">
        <f t="shared" si="21"/>
        <v>49025</v>
      </c>
      <c r="G84" s="31">
        <v>8090</v>
      </c>
      <c r="H84" s="33">
        <f t="shared" si="22"/>
        <v>291</v>
      </c>
      <c r="I84" s="33">
        <f t="shared" si="23"/>
        <v>264</v>
      </c>
      <c r="J84" s="37">
        <f t="shared" si="24"/>
        <v>555</v>
      </c>
    </row>
    <row r="85" spans="1:10">
      <c r="A85" s="22">
        <v>79</v>
      </c>
      <c r="B85" s="18">
        <v>0</v>
      </c>
      <c r="C85" s="30" t="s">
        <v>103</v>
      </c>
      <c r="D85" s="24">
        <v>62007</v>
      </c>
      <c r="E85" s="31">
        <v>8346</v>
      </c>
      <c r="F85" s="32">
        <f t="shared" si="21"/>
        <v>53661</v>
      </c>
      <c r="G85" s="31">
        <v>15000</v>
      </c>
      <c r="H85" s="33">
        <f t="shared" si="22"/>
        <v>319</v>
      </c>
      <c r="I85" s="33">
        <f t="shared" si="23"/>
        <v>489</v>
      </c>
      <c r="J85" s="37">
        <f t="shared" si="24"/>
        <v>808</v>
      </c>
    </row>
    <row r="86" spans="1:10">
      <c r="A86" s="22">
        <v>80</v>
      </c>
      <c r="B86" s="18">
        <v>0</v>
      </c>
      <c r="C86" s="30" t="s">
        <v>104</v>
      </c>
      <c r="D86" s="24">
        <v>36592</v>
      </c>
      <c r="E86" s="31">
        <v>4992</v>
      </c>
      <c r="F86" s="32">
        <f t="shared" si="21"/>
        <v>31600</v>
      </c>
      <c r="G86" s="31">
        <v>5215</v>
      </c>
      <c r="H86" s="33">
        <f t="shared" si="22"/>
        <v>188</v>
      </c>
      <c r="I86" s="33">
        <f t="shared" si="23"/>
        <v>170</v>
      </c>
      <c r="J86" s="37">
        <f t="shared" si="24"/>
        <v>358</v>
      </c>
    </row>
    <row r="87" spans="1:10">
      <c r="A87" s="22">
        <v>81</v>
      </c>
      <c r="B87" s="18">
        <v>0</v>
      </c>
      <c r="C87" s="30" t="s">
        <v>105</v>
      </c>
      <c r="D87" s="24">
        <v>80652</v>
      </c>
      <c r="E87" s="31">
        <v>11003</v>
      </c>
      <c r="F87" s="32">
        <f t="shared" si="21"/>
        <v>69649</v>
      </c>
      <c r="G87" s="31">
        <v>11493</v>
      </c>
      <c r="H87" s="33">
        <f t="shared" si="22"/>
        <v>414</v>
      </c>
      <c r="I87" s="33">
        <f t="shared" si="23"/>
        <v>375</v>
      </c>
      <c r="J87" s="37">
        <f t="shared" si="24"/>
        <v>789</v>
      </c>
    </row>
    <row r="88" spans="1:10">
      <c r="A88" s="22">
        <v>82</v>
      </c>
      <c r="B88" s="18">
        <v>1</v>
      </c>
      <c r="C88" s="30" t="s">
        <v>106</v>
      </c>
      <c r="D88" s="24">
        <v>88886</v>
      </c>
      <c r="E88" s="31">
        <v>13961</v>
      </c>
      <c r="F88" s="32">
        <f t="shared" si="21"/>
        <v>74925</v>
      </c>
      <c r="G88" s="31">
        <v>15000</v>
      </c>
      <c r="H88" s="33">
        <f t="shared" si="22"/>
        <v>445</v>
      </c>
      <c r="I88" s="33">
        <f t="shared" si="23"/>
        <v>489</v>
      </c>
      <c r="J88" s="37">
        <f t="shared" si="24"/>
        <v>934</v>
      </c>
    </row>
    <row r="89" spans="1:10">
      <c r="A89" s="22">
        <v>83</v>
      </c>
      <c r="B89" s="18">
        <v>0</v>
      </c>
      <c r="C89" s="30" t="s">
        <v>107</v>
      </c>
      <c r="D89" s="24">
        <v>10624</v>
      </c>
      <c r="E89" s="31">
        <v>1449</v>
      </c>
      <c r="F89" s="32">
        <f t="shared" si="21"/>
        <v>9175</v>
      </c>
      <c r="G89" s="31">
        <v>1514</v>
      </c>
      <c r="H89" s="33">
        <f t="shared" si="22"/>
        <v>55</v>
      </c>
      <c r="I89" s="33">
        <f t="shared" si="23"/>
        <v>49</v>
      </c>
      <c r="J89" s="37">
        <f t="shared" si="24"/>
        <v>104</v>
      </c>
    </row>
    <row r="90" spans="1:10">
      <c r="A90" s="22">
        <v>84</v>
      </c>
      <c r="B90" s="18">
        <v>0</v>
      </c>
      <c r="C90" s="17" t="s">
        <v>108</v>
      </c>
      <c r="D90" s="24">
        <v>6450</v>
      </c>
      <c r="E90" s="31">
        <v>880</v>
      </c>
      <c r="F90" s="32">
        <v>0</v>
      </c>
      <c r="G90" s="31">
        <v>0</v>
      </c>
      <c r="H90" s="33">
        <f t="shared" si="22"/>
        <v>0</v>
      </c>
      <c r="I90" s="33">
        <f t="shared" si="23"/>
        <v>0</v>
      </c>
      <c r="J90" s="37">
        <f t="shared" si="24"/>
        <v>0</v>
      </c>
    </row>
    <row r="91" spans="1:10">
      <c r="A91" s="22">
        <v>85</v>
      </c>
      <c r="B91" s="18">
        <v>0</v>
      </c>
      <c r="C91" s="34" t="s">
        <v>109</v>
      </c>
      <c r="D91" s="24">
        <v>3439</v>
      </c>
      <c r="E91" s="31">
        <v>469</v>
      </c>
      <c r="F91" s="32">
        <v>0</v>
      </c>
      <c r="G91" s="31">
        <v>0</v>
      </c>
      <c r="H91" s="33">
        <f t="shared" si="22"/>
        <v>0</v>
      </c>
      <c r="I91" s="33">
        <f t="shared" si="23"/>
        <v>0</v>
      </c>
      <c r="J91" s="37">
        <f t="shared" si="24"/>
        <v>0</v>
      </c>
    </row>
    <row r="92" spans="1:10">
      <c r="A92" s="22">
        <v>86</v>
      </c>
      <c r="B92" s="18">
        <v>0</v>
      </c>
      <c r="C92" s="34" t="s">
        <v>110</v>
      </c>
      <c r="D92" s="24">
        <v>4917</v>
      </c>
      <c r="E92" s="31">
        <v>662</v>
      </c>
      <c r="F92" s="32">
        <v>0</v>
      </c>
      <c r="G92" s="31">
        <v>0</v>
      </c>
      <c r="H92" s="33">
        <f t="shared" si="22"/>
        <v>0</v>
      </c>
      <c r="I92" s="33">
        <f t="shared" si="23"/>
        <v>0</v>
      </c>
      <c r="J92" s="37">
        <f t="shared" si="24"/>
        <v>0</v>
      </c>
    </row>
    <row r="93" spans="1:10">
      <c r="A93" s="22">
        <v>87</v>
      </c>
      <c r="B93" s="18">
        <v>0</v>
      </c>
      <c r="C93" s="34" t="s">
        <v>111</v>
      </c>
      <c r="D93" s="24">
        <v>7141</v>
      </c>
      <c r="E93" s="31">
        <v>974</v>
      </c>
      <c r="F93" s="32">
        <f t="shared" ref="F93:F107" si="25">D93-E93</f>
        <v>6167</v>
      </c>
      <c r="G93" s="31">
        <v>1050</v>
      </c>
      <c r="H93" s="33">
        <f t="shared" si="22"/>
        <v>37</v>
      </c>
      <c r="I93" s="33">
        <f t="shared" si="23"/>
        <v>34</v>
      </c>
      <c r="J93" s="37">
        <f t="shared" si="24"/>
        <v>71</v>
      </c>
    </row>
    <row r="94" spans="1:10">
      <c r="A94" s="22">
        <v>88</v>
      </c>
      <c r="B94" s="18">
        <v>0</v>
      </c>
      <c r="C94" s="34" t="s">
        <v>112</v>
      </c>
      <c r="D94" s="24">
        <v>2000</v>
      </c>
      <c r="E94" s="31">
        <v>267</v>
      </c>
      <c r="F94" s="32">
        <v>0</v>
      </c>
      <c r="G94" s="31">
        <v>0</v>
      </c>
      <c r="H94" s="33">
        <f t="shared" si="22"/>
        <v>0</v>
      </c>
      <c r="I94" s="33">
        <f t="shared" si="23"/>
        <v>0</v>
      </c>
      <c r="J94" s="37">
        <f t="shared" si="24"/>
        <v>0</v>
      </c>
    </row>
    <row r="95" spans="1:10">
      <c r="A95" s="22">
        <v>89</v>
      </c>
      <c r="B95" s="18">
        <v>0</v>
      </c>
      <c r="C95" s="34" t="s">
        <v>113</v>
      </c>
      <c r="D95" s="24">
        <v>308</v>
      </c>
      <c r="E95" s="31">
        <v>42</v>
      </c>
      <c r="F95" s="32">
        <v>0</v>
      </c>
      <c r="G95" s="31">
        <v>0</v>
      </c>
      <c r="H95" s="33">
        <f t="shared" si="22"/>
        <v>0</v>
      </c>
      <c r="I95" s="33">
        <f t="shared" si="23"/>
        <v>0</v>
      </c>
      <c r="J95" s="37">
        <f t="shared" si="24"/>
        <v>0</v>
      </c>
    </row>
    <row r="96" s="1" customFormat="1" spans="1:10">
      <c r="A96" s="22">
        <v>90</v>
      </c>
      <c r="B96" s="28"/>
      <c r="C96" s="29" t="s">
        <v>114</v>
      </c>
      <c r="D96" s="25">
        <f t="shared" ref="D96:J96" si="26">SUM(D97:D100)</f>
        <v>295788</v>
      </c>
      <c r="E96" s="25">
        <f t="shared" si="26"/>
        <v>46630</v>
      </c>
      <c r="F96" s="26">
        <f t="shared" si="26"/>
        <v>249158</v>
      </c>
      <c r="G96" s="25">
        <f t="shared" si="26"/>
        <v>41133</v>
      </c>
      <c r="H96" s="27">
        <f t="shared" si="26"/>
        <v>1482</v>
      </c>
      <c r="I96" s="27">
        <f t="shared" si="26"/>
        <v>1342</v>
      </c>
      <c r="J96" s="27">
        <f t="shared" si="26"/>
        <v>2824</v>
      </c>
    </row>
    <row r="97" spans="1:10">
      <c r="A97" s="22">
        <v>91</v>
      </c>
      <c r="B97" s="18">
        <v>1</v>
      </c>
      <c r="C97" s="30" t="s">
        <v>115</v>
      </c>
      <c r="D97" s="24">
        <v>67696</v>
      </c>
      <c r="E97" s="31">
        <v>10502</v>
      </c>
      <c r="F97" s="32">
        <f t="shared" si="25"/>
        <v>57194</v>
      </c>
      <c r="G97" s="24">
        <v>9438</v>
      </c>
      <c r="H97" s="33">
        <f>35000*F97/5886462</f>
        <v>340</v>
      </c>
      <c r="I97" s="33">
        <f>35000*G97/1073311</f>
        <v>308</v>
      </c>
      <c r="J97" s="37">
        <f t="shared" si="24"/>
        <v>648</v>
      </c>
    </row>
    <row r="98" spans="1:10">
      <c r="A98" s="22">
        <v>92</v>
      </c>
      <c r="B98" s="18">
        <v>1</v>
      </c>
      <c r="C98" s="30" t="s">
        <v>116</v>
      </c>
      <c r="D98" s="24">
        <v>6610</v>
      </c>
      <c r="E98" s="31">
        <v>1019</v>
      </c>
      <c r="F98" s="32">
        <f t="shared" si="25"/>
        <v>5591</v>
      </c>
      <c r="G98" s="24">
        <v>950</v>
      </c>
      <c r="H98" s="33">
        <f>35000*F98/5886462</f>
        <v>33</v>
      </c>
      <c r="I98" s="33">
        <f>35000*G98/1073311</f>
        <v>31</v>
      </c>
      <c r="J98" s="37">
        <f t="shared" si="24"/>
        <v>64</v>
      </c>
    </row>
    <row r="99" spans="1:10">
      <c r="A99" s="22">
        <v>93</v>
      </c>
      <c r="B99" s="18">
        <v>1</v>
      </c>
      <c r="C99" s="30" t="s">
        <v>117</v>
      </c>
      <c r="D99" s="24">
        <v>99696</v>
      </c>
      <c r="E99" s="31">
        <v>15537</v>
      </c>
      <c r="F99" s="32">
        <f t="shared" si="25"/>
        <v>84159</v>
      </c>
      <c r="G99" s="24">
        <v>13880</v>
      </c>
      <c r="H99" s="33">
        <v>501</v>
      </c>
      <c r="I99" s="33">
        <f>35000*G99/1073311</f>
        <v>453</v>
      </c>
      <c r="J99" s="37">
        <f t="shared" si="24"/>
        <v>954</v>
      </c>
    </row>
    <row r="100" spans="1:10">
      <c r="A100" s="22">
        <v>94</v>
      </c>
      <c r="B100" s="18">
        <v>1</v>
      </c>
      <c r="C100" s="30" t="s">
        <v>118</v>
      </c>
      <c r="D100" s="24">
        <v>121786</v>
      </c>
      <c r="E100" s="31">
        <v>19572</v>
      </c>
      <c r="F100" s="32">
        <f t="shared" si="25"/>
        <v>102214</v>
      </c>
      <c r="G100" s="24">
        <v>16865</v>
      </c>
      <c r="H100" s="33">
        <f>35000*F100/5886462</f>
        <v>608</v>
      </c>
      <c r="I100" s="33">
        <f>35000*G100/1073311</f>
        <v>550</v>
      </c>
      <c r="J100" s="37">
        <f t="shared" si="24"/>
        <v>1158</v>
      </c>
    </row>
    <row r="101" s="1" customFormat="1" spans="1:10">
      <c r="A101" s="22">
        <v>95</v>
      </c>
      <c r="B101" s="28"/>
      <c r="C101" s="29" t="s">
        <v>119</v>
      </c>
      <c r="D101" s="25">
        <f t="shared" ref="D101:J101" si="27">SUM(D102:D109)</f>
        <v>406292</v>
      </c>
      <c r="E101" s="38">
        <v>58093</v>
      </c>
      <c r="F101" s="26">
        <f>SUM(F102:F109)</f>
        <v>345592</v>
      </c>
      <c r="G101" s="26">
        <f>SUM(G102:G109)</f>
        <v>54410</v>
      </c>
      <c r="H101" s="27">
        <f t="shared" si="27"/>
        <v>2055</v>
      </c>
      <c r="I101" s="27">
        <f t="shared" si="27"/>
        <v>1774</v>
      </c>
      <c r="J101" s="27">
        <f t="shared" si="27"/>
        <v>3829</v>
      </c>
    </row>
    <row r="102" spans="1:10">
      <c r="A102" s="22">
        <v>96</v>
      </c>
      <c r="B102" s="18">
        <v>0</v>
      </c>
      <c r="C102" s="30" t="s">
        <v>120</v>
      </c>
      <c r="D102" s="24">
        <v>27023</v>
      </c>
      <c r="E102" s="31">
        <v>3643</v>
      </c>
      <c r="F102" s="32">
        <f t="shared" si="25"/>
        <v>23380</v>
      </c>
      <c r="G102" s="31">
        <v>3643</v>
      </c>
      <c r="H102" s="33">
        <f t="shared" ref="H102:H109" si="28">35000*F102/5886462</f>
        <v>139</v>
      </c>
      <c r="I102" s="33">
        <f t="shared" ref="I102:I109" si="29">35000*G102/1073311</f>
        <v>119</v>
      </c>
      <c r="J102" s="37">
        <f t="shared" si="24"/>
        <v>258</v>
      </c>
    </row>
    <row r="103" spans="1:10">
      <c r="A103" s="22">
        <v>97</v>
      </c>
      <c r="B103" s="18">
        <v>0</v>
      </c>
      <c r="C103" s="30" t="s">
        <v>121</v>
      </c>
      <c r="D103" s="24">
        <v>51507</v>
      </c>
      <c r="E103" s="31">
        <v>6943</v>
      </c>
      <c r="F103" s="32">
        <f t="shared" si="25"/>
        <v>44564</v>
      </c>
      <c r="G103" s="31">
        <v>6016</v>
      </c>
      <c r="H103" s="33">
        <f t="shared" si="28"/>
        <v>265</v>
      </c>
      <c r="I103" s="33">
        <f t="shared" si="29"/>
        <v>196</v>
      </c>
      <c r="J103" s="37">
        <f t="shared" si="24"/>
        <v>461</v>
      </c>
    </row>
    <row r="104" spans="1:10">
      <c r="A104" s="22">
        <v>98</v>
      </c>
      <c r="B104" s="18">
        <v>0</v>
      </c>
      <c r="C104" s="30" t="s">
        <v>122</v>
      </c>
      <c r="D104" s="24">
        <v>58041</v>
      </c>
      <c r="E104" s="31">
        <v>7817</v>
      </c>
      <c r="F104" s="32">
        <f t="shared" si="25"/>
        <v>50224</v>
      </c>
      <c r="G104" s="31">
        <v>6766</v>
      </c>
      <c r="H104" s="33">
        <f t="shared" si="28"/>
        <v>299</v>
      </c>
      <c r="I104" s="33">
        <f t="shared" si="29"/>
        <v>221</v>
      </c>
      <c r="J104" s="37">
        <f t="shared" si="24"/>
        <v>520</v>
      </c>
    </row>
    <row r="105" spans="1:10">
      <c r="A105" s="22">
        <v>99</v>
      </c>
      <c r="B105" s="18">
        <v>0</v>
      </c>
      <c r="C105" s="30" t="s">
        <v>123</v>
      </c>
      <c r="D105" s="24">
        <v>58594</v>
      </c>
      <c r="E105" s="31">
        <v>7882</v>
      </c>
      <c r="F105" s="32">
        <f t="shared" si="25"/>
        <v>50712</v>
      </c>
      <c r="G105" s="31">
        <v>6822</v>
      </c>
      <c r="H105" s="33">
        <f t="shared" si="28"/>
        <v>302</v>
      </c>
      <c r="I105" s="33">
        <f t="shared" si="29"/>
        <v>222</v>
      </c>
      <c r="J105" s="37">
        <f t="shared" si="24"/>
        <v>524</v>
      </c>
    </row>
    <row r="106" spans="1:10">
      <c r="A106" s="22">
        <v>100</v>
      </c>
      <c r="B106" s="18">
        <v>1</v>
      </c>
      <c r="C106" s="30" t="s">
        <v>124</v>
      </c>
      <c r="D106" s="24">
        <v>158509</v>
      </c>
      <c r="E106" s="31">
        <v>24720</v>
      </c>
      <c r="F106" s="32">
        <f t="shared" si="25"/>
        <v>133789</v>
      </c>
      <c r="G106" s="31">
        <v>25370</v>
      </c>
      <c r="H106" s="33">
        <f t="shared" si="28"/>
        <v>795</v>
      </c>
      <c r="I106" s="33">
        <f t="shared" si="29"/>
        <v>827</v>
      </c>
      <c r="J106" s="37">
        <f t="shared" si="24"/>
        <v>1622</v>
      </c>
    </row>
    <row r="107" spans="1:10">
      <c r="A107" s="22">
        <v>101</v>
      </c>
      <c r="B107" s="18">
        <v>0</v>
      </c>
      <c r="C107" s="30" t="s">
        <v>125</v>
      </c>
      <c r="D107" s="24">
        <v>37777</v>
      </c>
      <c r="E107" s="31">
        <v>5085</v>
      </c>
      <c r="F107" s="32">
        <f t="shared" si="25"/>
        <v>32692</v>
      </c>
      <c r="G107" s="31">
        <v>4413</v>
      </c>
      <c r="H107" s="33">
        <f t="shared" si="28"/>
        <v>194</v>
      </c>
      <c r="I107" s="33">
        <f t="shared" si="29"/>
        <v>144</v>
      </c>
      <c r="J107" s="37">
        <f t="shared" si="24"/>
        <v>338</v>
      </c>
    </row>
    <row r="108" spans="1:10">
      <c r="A108" s="22">
        <v>102</v>
      </c>
      <c r="B108" s="18">
        <v>0</v>
      </c>
      <c r="C108" s="34" t="s">
        <v>34</v>
      </c>
      <c r="D108" s="24">
        <v>3016</v>
      </c>
      <c r="E108" s="31">
        <v>409</v>
      </c>
      <c r="F108" s="32">
        <v>0</v>
      </c>
      <c r="G108" s="31">
        <v>0</v>
      </c>
      <c r="H108" s="33">
        <f t="shared" si="28"/>
        <v>0</v>
      </c>
      <c r="I108" s="33">
        <f t="shared" si="29"/>
        <v>0</v>
      </c>
      <c r="J108" s="37">
        <f t="shared" si="24"/>
        <v>0</v>
      </c>
    </row>
    <row r="109" spans="1:10">
      <c r="A109" s="22">
        <v>103</v>
      </c>
      <c r="B109" s="18">
        <v>0</v>
      </c>
      <c r="C109" s="17" t="s">
        <v>126</v>
      </c>
      <c r="D109" s="24">
        <v>11825</v>
      </c>
      <c r="E109" s="31">
        <v>1594</v>
      </c>
      <c r="F109" s="32">
        <f t="shared" ref="F109:F121" si="30">D109-E109</f>
        <v>10231</v>
      </c>
      <c r="G109" s="31">
        <v>1380</v>
      </c>
      <c r="H109" s="33">
        <f t="shared" si="28"/>
        <v>61</v>
      </c>
      <c r="I109" s="33">
        <f t="shared" si="29"/>
        <v>45</v>
      </c>
      <c r="J109" s="37">
        <f t="shared" si="24"/>
        <v>106</v>
      </c>
    </row>
    <row r="110" s="1" customFormat="1" spans="1:10">
      <c r="A110" s="22">
        <v>104</v>
      </c>
      <c r="B110" s="28"/>
      <c r="C110" s="29" t="s">
        <v>127</v>
      </c>
      <c r="D110" s="25">
        <f t="shared" ref="D110:J110" si="31">SUM(D111:D122)</f>
        <v>450339</v>
      </c>
      <c r="E110" s="25">
        <f t="shared" si="31"/>
        <v>67931</v>
      </c>
      <c r="F110" s="26">
        <f>SUM(F111:F121)</f>
        <v>381679</v>
      </c>
      <c r="G110" s="26">
        <f>SUM(G111:G121)</f>
        <v>70000</v>
      </c>
      <c r="H110" s="27">
        <f t="shared" si="31"/>
        <v>2269</v>
      </c>
      <c r="I110" s="27">
        <f t="shared" si="31"/>
        <v>2282</v>
      </c>
      <c r="J110" s="27">
        <f t="shared" si="31"/>
        <v>4551</v>
      </c>
    </row>
    <row r="111" spans="1:10">
      <c r="A111" s="22">
        <v>105</v>
      </c>
      <c r="B111" s="18">
        <v>0</v>
      </c>
      <c r="C111" s="30" t="s">
        <v>128</v>
      </c>
      <c r="D111" s="24">
        <v>7494</v>
      </c>
      <c r="E111" s="31">
        <v>1017</v>
      </c>
      <c r="F111" s="32">
        <f t="shared" si="30"/>
        <v>6477</v>
      </c>
      <c r="G111" s="24">
        <v>1102</v>
      </c>
      <c r="H111" s="33">
        <f t="shared" ref="H111:H122" si="32">35000*F111/5886462</f>
        <v>39</v>
      </c>
      <c r="I111" s="33">
        <f t="shared" ref="I111:I122" si="33">35000*G111/1073311</f>
        <v>36</v>
      </c>
      <c r="J111" s="37">
        <f t="shared" si="24"/>
        <v>75</v>
      </c>
    </row>
    <row r="112" spans="1:10">
      <c r="A112" s="22">
        <v>106</v>
      </c>
      <c r="B112" s="18">
        <v>0</v>
      </c>
      <c r="C112" s="30" t="s">
        <v>129</v>
      </c>
      <c r="D112" s="24">
        <v>13212</v>
      </c>
      <c r="E112" s="31">
        <v>1779</v>
      </c>
      <c r="F112" s="32">
        <f t="shared" si="30"/>
        <v>11433</v>
      </c>
      <c r="G112" s="24">
        <v>1943</v>
      </c>
      <c r="H112" s="33">
        <f t="shared" si="32"/>
        <v>68</v>
      </c>
      <c r="I112" s="33">
        <f t="shared" si="33"/>
        <v>63</v>
      </c>
      <c r="J112" s="37">
        <f t="shared" si="24"/>
        <v>131</v>
      </c>
    </row>
    <row r="113" spans="1:10">
      <c r="A113" s="22">
        <v>107</v>
      </c>
      <c r="B113" s="18">
        <v>0</v>
      </c>
      <c r="C113" s="30" t="s">
        <v>130</v>
      </c>
      <c r="D113" s="24">
        <v>44868</v>
      </c>
      <c r="E113" s="31">
        <v>6040</v>
      </c>
      <c r="F113" s="32">
        <f t="shared" si="30"/>
        <v>38828</v>
      </c>
      <c r="G113" s="24">
        <v>6600</v>
      </c>
      <c r="H113" s="33">
        <f t="shared" si="32"/>
        <v>231</v>
      </c>
      <c r="I113" s="33">
        <f t="shared" si="33"/>
        <v>215</v>
      </c>
      <c r="J113" s="37">
        <f t="shared" si="24"/>
        <v>446</v>
      </c>
    </row>
    <row r="114" spans="1:10">
      <c r="A114" s="22">
        <v>108</v>
      </c>
      <c r="B114" s="18">
        <v>1</v>
      </c>
      <c r="C114" s="30" t="s">
        <v>131</v>
      </c>
      <c r="D114" s="24">
        <v>89489</v>
      </c>
      <c r="E114" s="31">
        <v>13951</v>
      </c>
      <c r="F114" s="32">
        <f t="shared" si="30"/>
        <v>75538</v>
      </c>
      <c r="G114" s="24">
        <v>14529</v>
      </c>
      <c r="H114" s="33">
        <f t="shared" si="32"/>
        <v>449</v>
      </c>
      <c r="I114" s="33">
        <f t="shared" si="33"/>
        <v>474</v>
      </c>
      <c r="J114" s="37">
        <f t="shared" si="24"/>
        <v>923</v>
      </c>
    </row>
    <row r="115" spans="1:10">
      <c r="A115" s="22">
        <v>109</v>
      </c>
      <c r="B115" s="18">
        <v>0</v>
      </c>
      <c r="C115" s="30" t="s">
        <v>132</v>
      </c>
      <c r="D115" s="24">
        <v>32383</v>
      </c>
      <c r="E115" s="31">
        <v>4404</v>
      </c>
      <c r="F115" s="32">
        <f t="shared" si="30"/>
        <v>27979</v>
      </c>
      <c r="G115" s="24">
        <v>4756</v>
      </c>
      <c r="H115" s="33">
        <f t="shared" si="32"/>
        <v>166</v>
      </c>
      <c r="I115" s="33">
        <f t="shared" si="33"/>
        <v>155</v>
      </c>
      <c r="J115" s="37">
        <f t="shared" si="24"/>
        <v>321</v>
      </c>
    </row>
    <row r="116" spans="1:10">
      <c r="A116" s="22">
        <v>110</v>
      </c>
      <c r="B116" s="18">
        <v>0</v>
      </c>
      <c r="C116" s="30" t="s">
        <v>133</v>
      </c>
      <c r="D116" s="24">
        <v>29396</v>
      </c>
      <c r="E116" s="31">
        <v>3984</v>
      </c>
      <c r="F116" s="32">
        <f t="shared" si="30"/>
        <v>25412</v>
      </c>
      <c r="G116" s="24">
        <v>4320</v>
      </c>
      <c r="H116" s="33">
        <f t="shared" si="32"/>
        <v>151</v>
      </c>
      <c r="I116" s="33">
        <f t="shared" si="33"/>
        <v>141</v>
      </c>
      <c r="J116" s="37">
        <f t="shared" si="24"/>
        <v>292</v>
      </c>
    </row>
    <row r="117" spans="1:10">
      <c r="A117" s="22">
        <v>111</v>
      </c>
      <c r="B117" s="18">
        <v>0</v>
      </c>
      <c r="C117" s="30" t="s">
        <v>134</v>
      </c>
      <c r="D117" s="24">
        <v>28481</v>
      </c>
      <c r="E117" s="31">
        <v>3876</v>
      </c>
      <c r="F117" s="32">
        <f t="shared" si="30"/>
        <v>24605</v>
      </c>
      <c r="G117" s="24">
        <v>4183</v>
      </c>
      <c r="H117" s="33">
        <f t="shared" si="32"/>
        <v>146</v>
      </c>
      <c r="I117" s="33">
        <f t="shared" si="33"/>
        <v>136</v>
      </c>
      <c r="J117" s="37">
        <f t="shared" si="24"/>
        <v>282</v>
      </c>
    </row>
    <row r="118" spans="1:10">
      <c r="A118" s="22">
        <v>112</v>
      </c>
      <c r="B118" s="18">
        <v>1</v>
      </c>
      <c r="C118" s="30" t="s">
        <v>135</v>
      </c>
      <c r="D118" s="24">
        <v>72632</v>
      </c>
      <c r="E118" s="31">
        <v>11328</v>
      </c>
      <c r="F118" s="32">
        <f t="shared" si="30"/>
        <v>61304</v>
      </c>
      <c r="G118" s="24">
        <v>11748</v>
      </c>
      <c r="H118" s="33">
        <f t="shared" si="32"/>
        <v>365</v>
      </c>
      <c r="I118" s="33">
        <f t="shared" si="33"/>
        <v>383</v>
      </c>
      <c r="J118" s="37">
        <f t="shared" si="24"/>
        <v>748</v>
      </c>
    </row>
    <row r="119" spans="1:10">
      <c r="A119" s="22">
        <v>113</v>
      </c>
      <c r="B119" s="18">
        <v>1</v>
      </c>
      <c r="C119" s="30" t="s">
        <v>136</v>
      </c>
      <c r="D119" s="24">
        <v>46240</v>
      </c>
      <c r="E119" s="31">
        <v>8614</v>
      </c>
      <c r="F119" s="32">
        <f t="shared" si="30"/>
        <v>37626</v>
      </c>
      <c r="G119" s="24">
        <v>7235</v>
      </c>
      <c r="H119" s="33">
        <f t="shared" si="32"/>
        <v>224</v>
      </c>
      <c r="I119" s="33">
        <f t="shared" si="33"/>
        <v>236</v>
      </c>
      <c r="J119" s="37">
        <f t="shared" si="24"/>
        <v>460</v>
      </c>
    </row>
    <row r="120" spans="1:10">
      <c r="A120" s="22">
        <v>114</v>
      </c>
      <c r="B120" s="18">
        <v>1</v>
      </c>
      <c r="C120" s="30" t="s">
        <v>137</v>
      </c>
      <c r="D120" s="24">
        <v>68410</v>
      </c>
      <c r="E120" s="31">
        <v>10649</v>
      </c>
      <c r="F120" s="32">
        <f t="shared" si="30"/>
        <v>57761</v>
      </c>
      <c r="G120" s="24">
        <v>11083</v>
      </c>
      <c r="H120" s="33">
        <f t="shared" si="32"/>
        <v>343</v>
      </c>
      <c r="I120" s="33">
        <f t="shared" si="33"/>
        <v>361</v>
      </c>
      <c r="J120" s="37">
        <f t="shared" si="24"/>
        <v>704</v>
      </c>
    </row>
    <row r="121" spans="1:10">
      <c r="A121" s="22">
        <v>115</v>
      </c>
      <c r="B121" s="18">
        <v>0</v>
      </c>
      <c r="C121" s="30" t="s">
        <v>138</v>
      </c>
      <c r="D121" s="24">
        <v>17005</v>
      </c>
      <c r="E121" s="31">
        <v>2289</v>
      </c>
      <c r="F121" s="32">
        <f t="shared" si="30"/>
        <v>14716</v>
      </c>
      <c r="G121" s="24">
        <v>2501</v>
      </c>
      <c r="H121" s="33">
        <f t="shared" si="32"/>
        <v>87</v>
      </c>
      <c r="I121" s="33">
        <f t="shared" si="33"/>
        <v>82</v>
      </c>
      <c r="J121" s="37">
        <f t="shared" si="24"/>
        <v>169</v>
      </c>
    </row>
    <row r="122" spans="1:10">
      <c r="A122" s="22">
        <v>116</v>
      </c>
      <c r="B122" s="18">
        <v>0</v>
      </c>
      <c r="C122" s="39" t="s">
        <v>139</v>
      </c>
      <c r="D122" s="24">
        <v>729</v>
      </c>
      <c r="E122" s="31">
        <v>0</v>
      </c>
      <c r="F122" s="32">
        <v>0</v>
      </c>
      <c r="G122" s="31">
        <v>0</v>
      </c>
      <c r="H122" s="33">
        <f t="shared" si="32"/>
        <v>0</v>
      </c>
      <c r="I122" s="33">
        <f t="shared" si="33"/>
        <v>0</v>
      </c>
      <c r="J122" s="37">
        <f t="shared" si="24"/>
        <v>0</v>
      </c>
    </row>
    <row r="123" s="1" customFormat="1" spans="1:10">
      <c r="A123" s="22">
        <v>117</v>
      </c>
      <c r="B123" s="28"/>
      <c r="C123" s="29" t="s">
        <v>140</v>
      </c>
      <c r="D123" s="25">
        <f t="shared" ref="D123:J123" si="34">SUM(D124:D137)</f>
        <v>688909</v>
      </c>
      <c r="E123" s="25">
        <f t="shared" si="34"/>
        <v>106701</v>
      </c>
      <c r="F123" s="26">
        <f t="shared" si="34"/>
        <v>582208</v>
      </c>
      <c r="G123" s="26">
        <f t="shared" si="34"/>
        <v>105253</v>
      </c>
      <c r="H123" s="27">
        <f t="shared" si="34"/>
        <v>3462</v>
      </c>
      <c r="I123" s="27">
        <f t="shared" si="34"/>
        <v>3431</v>
      </c>
      <c r="J123" s="27">
        <f t="shared" si="34"/>
        <v>6893</v>
      </c>
    </row>
    <row r="124" spans="1:10">
      <c r="A124" s="22">
        <v>118</v>
      </c>
      <c r="B124" s="18">
        <v>0</v>
      </c>
      <c r="C124" s="30" t="s">
        <v>141</v>
      </c>
      <c r="D124" s="24">
        <v>43575</v>
      </c>
      <c r="E124" s="31">
        <v>5869</v>
      </c>
      <c r="F124" s="32">
        <f t="shared" ref="F124:F167" si="35">D124-E124</f>
        <v>37706</v>
      </c>
      <c r="G124" s="24">
        <v>6221</v>
      </c>
      <c r="H124" s="33">
        <f t="shared" ref="H124:H137" si="36">35000*F124/5886462</f>
        <v>224</v>
      </c>
      <c r="I124" s="33">
        <f t="shared" ref="I124:I137" si="37">35000*G124/1073311</f>
        <v>203</v>
      </c>
      <c r="J124" s="37">
        <f t="shared" si="24"/>
        <v>427</v>
      </c>
    </row>
    <row r="125" spans="1:10">
      <c r="A125" s="22">
        <v>119</v>
      </c>
      <c r="B125" s="18">
        <v>0</v>
      </c>
      <c r="C125" s="30" t="s">
        <v>142</v>
      </c>
      <c r="D125" s="24">
        <v>26644</v>
      </c>
      <c r="E125" s="31">
        <v>3587</v>
      </c>
      <c r="F125" s="32">
        <f t="shared" si="35"/>
        <v>23057</v>
      </c>
      <c r="G125" s="24">
        <v>4000</v>
      </c>
      <c r="H125" s="33">
        <f t="shared" si="36"/>
        <v>137</v>
      </c>
      <c r="I125" s="33">
        <f t="shared" si="37"/>
        <v>130</v>
      </c>
      <c r="J125" s="37">
        <f t="shared" si="24"/>
        <v>267</v>
      </c>
    </row>
    <row r="126" spans="1:10">
      <c r="A126" s="22">
        <v>120</v>
      </c>
      <c r="B126" s="18">
        <v>0</v>
      </c>
      <c r="C126" s="30" t="s">
        <v>143</v>
      </c>
      <c r="D126" s="24">
        <v>87079</v>
      </c>
      <c r="E126" s="31">
        <v>11880</v>
      </c>
      <c r="F126" s="32">
        <f t="shared" si="35"/>
        <v>75199</v>
      </c>
      <c r="G126" s="24">
        <v>12500</v>
      </c>
      <c r="H126" s="33">
        <f t="shared" si="36"/>
        <v>447</v>
      </c>
      <c r="I126" s="33">
        <f t="shared" si="37"/>
        <v>408</v>
      </c>
      <c r="J126" s="37">
        <f t="shared" si="24"/>
        <v>855</v>
      </c>
    </row>
    <row r="127" spans="1:10">
      <c r="A127" s="22">
        <v>121</v>
      </c>
      <c r="B127" s="18">
        <v>0</v>
      </c>
      <c r="C127" s="30" t="s">
        <v>144</v>
      </c>
      <c r="D127" s="24">
        <v>48184</v>
      </c>
      <c r="E127" s="31">
        <v>6574</v>
      </c>
      <c r="F127" s="32">
        <f t="shared" si="35"/>
        <v>41610</v>
      </c>
      <c r="G127" s="24">
        <v>6866</v>
      </c>
      <c r="H127" s="33">
        <f t="shared" si="36"/>
        <v>247</v>
      </c>
      <c r="I127" s="33">
        <f t="shared" si="37"/>
        <v>224</v>
      </c>
      <c r="J127" s="37">
        <f t="shared" si="24"/>
        <v>471</v>
      </c>
    </row>
    <row r="128" spans="1:10">
      <c r="A128" s="22">
        <v>122</v>
      </c>
      <c r="B128" s="18">
        <v>1</v>
      </c>
      <c r="C128" s="30" t="s">
        <v>145</v>
      </c>
      <c r="D128" s="24">
        <v>32294</v>
      </c>
      <c r="E128" s="31">
        <v>4033</v>
      </c>
      <c r="F128" s="32">
        <f t="shared" si="35"/>
        <v>28261</v>
      </c>
      <c r="G128" s="24">
        <v>5652</v>
      </c>
      <c r="H128" s="33">
        <f t="shared" si="36"/>
        <v>168</v>
      </c>
      <c r="I128" s="33">
        <f t="shared" si="37"/>
        <v>184</v>
      </c>
      <c r="J128" s="37">
        <f t="shared" si="24"/>
        <v>352</v>
      </c>
    </row>
    <row r="129" spans="1:10">
      <c r="A129" s="22">
        <v>123</v>
      </c>
      <c r="B129" s="18">
        <v>0</v>
      </c>
      <c r="C129" s="30" t="s">
        <v>146</v>
      </c>
      <c r="D129" s="24">
        <v>51536</v>
      </c>
      <c r="E129" s="31">
        <v>7031</v>
      </c>
      <c r="F129" s="32">
        <f t="shared" si="35"/>
        <v>44505</v>
      </c>
      <c r="G129" s="24">
        <v>7344</v>
      </c>
      <c r="H129" s="33">
        <f t="shared" si="36"/>
        <v>265</v>
      </c>
      <c r="I129" s="33">
        <f t="shared" si="37"/>
        <v>239</v>
      </c>
      <c r="J129" s="37">
        <f t="shared" si="24"/>
        <v>504</v>
      </c>
    </row>
    <row r="130" spans="1:10">
      <c r="A130" s="22">
        <v>124</v>
      </c>
      <c r="B130" s="18">
        <v>1</v>
      </c>
      <c r="C130" s="30" t="s">
        <v>147</v>
      </c>
      <c r="D130" s="24">
        <v>48967</v>
      </c>
      <c r="E130" s="31">
        <v>7557</v>
      </c>
      <c r="F130" s="32">
        <f t="shared" si="35"/>
        <v>41410</v>
      </c>
      <c r="G130" s="24">
        <v>8199</v>
      </c>
      <c r="H130" s="33">
        <f t="shared" si="36"/>
        <v>246</v>
      </c>
      <c r="I130" s="33">
        <f t="shared" si="37"/>
        <v>267</v>
      </c>
      <c r="J130" s="37">
        <f t="shared" si="24"/>
        <v>513</v>
      </c>
    </row>
    <row r="131" spans="1:10">
      <c r="A131" s="22">
        <v>125</v>
      </c>
      <c r="B131" s="18">
        <v>1</v>
      </c>
      <c r="C131" s="30" t="s">
        <v>148</v>
      </c>
      <c r="D131" s="24">
        <v>111262</v>
      </c>
      <c r="E131" s="31">
        <v>17148</v>
      </c>
      <c r="F131" s="32">
        <f t="shared" si="35"/>
        <v>94114</v>
      </c>
      <c r="G131" s="24">
        <v>16000</v>
      </c>
      <c r="H131" s="33">
        <f t="shared" si="36"/>
        <v>560</v>
      </c>
      <c r="I131" s="33">
        <f t="shared" si="37"/>
        <v>522</v>
      </c>
      <c r="J131" s="37">
        <f t="shared" si="24"/>
        <v>1082</v>
      </c>
    </row>
    <row r="132" spans="1:10">
      <c r="A132" s="22">
        <v>126</v>
      </c>
      <c r="B132" s="18">
        <v>0</v>
      </c>
      <c r="C132" s="30" t="s">
        <v>149</v>
      </c>
      <c r="D132" s="24">
        <v>27175</v>
      </c>
      <c r="E132" s="31">
        <v>3661</v>
      </c>
      <c r="F132" s="32">
        <f t="shared" si="35"/>
        <v>23514</v>
      </c>
      <c r="G132" s="24">
        <v>3880</v>
      </c>
      <c r="H132" s="33">
        <f t="shared" si="36"/>
        <v>140</v>
      </c>
      <c r="I132" s="33">
        <v>126</v>
      </c>
      <c r="J132" s="37">
        <f t="shared" si="24"/>
        <v>266</v>
      </c>
    </row>
    <row r="133" spans="1:10">
      <c r="A133" s="22">
        <v>127</v>
      </c>
      <c r="B133" s="18">
        <v>1</v>
      </c>
      <c r="C133" s="30" t="s">
        <v>150</v>
      </c>
      <c r="D133" s="24">
        <v>85943</v>
      </c>
      <c r="E133" s="31">
        <v>16665</v>
      </c>
      <c r="F133" s="32">
        <f t="shared" si="35"/>
        <v>69278</v>
      </c>
      <c r="G133" s="24">
        <v>13000</v>
      </c>
      <c r="H133" s="33">
        <f t="shared" si="36"/>
        <v>412</v>
      </c>
      <c r="I133" s="33">
        <f t="shared" si="37"/>
        <v>424</v>
      </c>
      <c r="J133" s="37">
        <f t="shared" si="24"/>
        <v>836</v>
      </c>
    </row>
    <row r="134" spans="1:10">
      <c r="A134" s="22">
        <v>128</v>
      </c>
      <c r="B134" s="18">
        <v>1</v>
      </c>
      <c r="C134" s="30" t="s">
        <v>151</v>
      </c>
      <c r="D134" s="24">
        <v>101911</v>
      </c>
      <c r="E134" s="31">
        <v>19382</v>
      </c>
      <c r="F134" s="32">
        <f t="shared" si="35"/>
        <v>82529</v>
      </c>
      <c r="G134" s="24">
        <v>18000</v>
      </c>
      <c r="H134" s="33">
        <f t="shared" si="36"/>
        <v>491</v>
      </c>
      <c r="I134" s="33">
        <f t="shared" si="37"/>
        <v>587</v>
      </c>
      <c r="J134" s="37">
        <f t="shared" si="24"/>
        <v>1078</v>
      </c>
    </row>
    <row r="135" spans="1:10">
      <c r="A135" s="22">
        <v>129</v>
      </c>
      <c r="B135" s="18">
        <v>0</v>
      </c>
      <c r="C135" s="40" t="s">
        <v>152</v>
      </c>
      <c r="D135" s="24">
        <v>20206</v>
      </c>
      <c r="E135" s="31">
        <v>2757</v>
      </c>
      <c r="F135" s="32">
        <f t="shared" si="35"/>
        <v>17449</v>
      </c>
      <c r="G135" s="24">
        <v>3000</v>
      </c>
      <c r="H135" s="33">
        <f t="shared" si="36"/>
        <v>104</v>
      </c>
      <c r="I135" s="33">
        <f t="shared" si="37"/>
        <v>98</v>
      </c>
      <c r="J135" s="37">
        <f t="shared" si="24"/>
        <v>202</v>
      </c>
    </row>
    <row r="136" spans="1:10">
      <c r="A136" s="22">
        <v>130</v>
      </c>
      <c r="B136" s="18">
        <v>0</v>
      </c>
      <c r="C136" s="34" t="s">
        <v>153</v>
      </c>
      <c r="D136" s="24">
        <v>2233</v>
      </c>
      <c r="E136" s="31">
        <v>301</v>
      </c>
      <c r="F136" s="32">
        <f t="shared" si="35"/>
        <v>1932</v>
      </c>
      <c r="G136" s="24">
        <v>320</v>
      </c>
      <c r="H136" s="33">
        <f t="shared" si="36"/>
        <v>11</v>
      </c>
      <c r="I136" s="33">
        <f t="shared" si="37"/>
        <v>10</v>
      </c>
      <c r="J136" s="37">
        <f t="shared" si="24"/>
        <v>21</v>
      </c>
    </row>
    <row r="137" spans="1:10">
      <c r="A137" s="22">
        <v>131</v>
      </c>
      <c r="B137" s="18">
        <v>0</v>
      </c>
      <c r="C137" s="34" t="s">
        <v>154</v>
      </c>
      <c r="D137" s="24">
        <v>1900</v>
      </c>
      <c r="E137" s="31">
        <v>256</v>
      </c>
      <c r="F137" s="32">
        <f t="shared" si="35"/>
        <v>1644</v>
      </c>
      <c r="G137" s="24">
        <v>271</v>
      </c>
      <c r="H137" s="33">
        <f t="shared" si="36"/>
        <v>10</v>
      </c>
      <c r="I137" s="33">
        <f t="shared" si="37"/>
        <v>9</v>
      </c>
      <c r="J137" s="37">
        <f t="shared" si="24"/>
        <v>19</v>
      </c>
    </row>
    <row r="138" s="1" customFormat="1" spans="1:10">
      <c r="A138" s="22">
        <v>132</v>
      </c>
      <c r="B138" s="28"/>
      <c r="C138" s="29" t="s">
        <v>155</v>
      </c>
      <c r="D138" s="25">
        <f t="shared" ref="D138:J138" si="38">SUM(D139:D151)</f>
        <v>902436</v>
      </c>
      <c r="E138" s="25">
        <f t="shared" si="38"/>
        <v>150043</v>
      </c>
      <c r="F138" s="26">
        <f t="shared" si="38"/>
        <v>752393</v>
      </c>
      <c r="G138" s="26">
        <f t="shared" si="38"/>
        <v>171639</v>
      </c>
      <c r="H138" s="27">
        <f t="shared" si="38"/>
        <v>4474</v>
      </c>
      <c r="I138" s="27">
        <f t="shared" si="38"/>
        <v>5598</v>
      </c>
      <c r="J138" s="27">
        <f t="shared" si="38"/>
        <v>10072</v>
      </c>
    </row>
    <row r="139" spans="1:10">
      <c r="A139" s="22">
        <v>133</v>
      </c>
      <c r="B139" s="18"/>
      <c r="C139" s="30" t="s">
        <v>156</v>
      </c>
      <c r="D139" s="24">
        <v>16160</v>
      </c>
      <c r="E139" s="31">
        <v>2597</v>
      </c>
      <c r="F139" s="32">
        <f t="shared" si="35"/>
        <v>13563</v>
      </c>
      <c r="G139" s="31">
        <v>2240</v>
      </c>
      <c r="H139" s="33">
        <f t="shared" ref="H139:H151" si="39">35000*F139/5886462</f>
        <v>81</v>
      </c>
      <c r="I139" s="33">
        <f t="shared" ref="I139:I151" si="40">35000*G139/1073311</f>
        <v>73</v>
      </c>
      <c r="J139" s="37">
        <f t="shared" si="24"/>
        <v>154</v>
      </c>
    </row>
    <row r="140" spans="1:10">
      <c r="A140" s="22">
        <v>134</v>
      </c>
      <c r="B140" s="18">
        <v>1</v>
      </c>
      <c r="C140" s="30" t="s">
        <v>157</v>
      </c>
      <c r="D140" s="24">
        <v>43082</v>
      </c>
      <c r="E140" s="31">
        <v>6644</v>
      </c>
      <c r="F140" s="32">
        <f t="shared" si="35"/>
        <v>36438</v>
      </c>
      <c r="G140" s="31">
        <v>8160</v>
      </c>
      <c r="H140" s="33">
        <f t="shared" si="39"/>
        <v>217</v>
      </c>
      <c r="I140" s="33">
        <f t="shared" si="40"/>
        <v>266</v>
      </c>
      <c r="J140" s="37">
        <f t="shared" si="24"/>
        <v>483</v>
      </c>
    </row>
    <row r="141" spans="1:10">
      <c r="A141" s="22">
        <v>135</v>
      </c>
      <c r="B141" s="18">
        <v>1</v>
      </c>
      <c r="C141" s="30" t="s">
        <v>158</v>
      </c>
      <c r="D141" s="24">
        <v>134416</v>
      </c>
      <c r="E141" s="31">
        <v>28083</v>
      </c>
      <c r="F141" s="32">
        <f t="shared" si="35"/>
        <v>106333</v>
      </c>
      <c r="G141" s="31">
        <v>25000</v>
      </c>
      <c r="H141" s="33">
        <f t="shared" si="39"/>
        <v>632</v>
      </c>
      <c r="I141" s="33">
        <f t="shared" si="40"/>
        <v>815</v>
      </c>
      <c r="J141" s="37">
        <f t="shared" si="24"/>
        <v>1447</v>
      </c>
    </row>
    <row r="142" spans="1:10">
      <c r="A142" s="22">
        <v>136</v>
      </c>
      <c r="B142" s="18">
        <v>1</v>
      </c>
      <c r="C142" s="30" t="s">
        <v>159</v>
      </c>
      <c r="D142" s="24">
        <v>89977</v>
      </c>
      <c r="E142" s="31">
        <v>13577</v>
      </c>
      <c r="F142" s="32">
        <f t="shared" si="35"/>
        <v>76400</v>
      </c>
      <c r="G142" s="31">
        <v>17500</v>
      </c>
      <c r="H142" s="33">
        <f t="shared" si="39"/>
        <v>454</v>
      </c>
      <c r="I142" s="33">
        <f t="shared" si="40"/>
        <v>571</v>
      </c>
      <c r="J142" s="37">
        <f t="shared" si="24"/>
        <v>1025</v>
      </c>
    </row>
    <row r="143" spans="1:10">
      <c r="A143" s="22">
        <v>137</v>
      </c>
      <c r="B143" s="18">
        <v>1</v>
      </c>
      <c r="C143" s="30" t="s">
        <v>160</v>
      </c>
      <c r="D143" s="24">
        <v>165306</v>
      </c>
      <c r="E143" s="31">
        <v>25489</v>
      </c>
      <c r="F143" s="32">
        <f t="shared" si="35"/>
        <v>139817</v>
      </c>
      <c r="G143" s="31">
        <v>35500</v>
      </c>
      <c r="H143" s="33">
        <f t="shared" si="39"/>
        <v>831</v>
      </c>
      <c r="I143" s="33">
        <f t="shared" si="40"/>
        <v>1158</v>
      </c>
      <c r="J143" s="37">
        <f t="shared" si="24"/>
        <v>1989</v>
      </c>
    </row>
    <row r="144" spans="1:10">
      <c r="A144" s="22">
        <v>138</v>
      </c>
      <c r="B144" s="18">
        <v>1</v>
      </c>
      <c r="C144" s="30" t="s">
        <v>161</v>
      </c>
      <c r="D144" s="24">
        <v>76274</v>
      </c>
      <c r="E144" s="31">
        <v>11762</v>
      </c>
      <c r="F144" s="32">
        <f t="shared" si="35"/>
        <v>64512</v>
      </c>
      <c r="G144" s="31">
        <v>12000</v>
      </c>
      <c r="H144" s="33">
        <f t="shared" si="39"/>
        <v>384</v>
      </c>
      <c r="I144" s="33">
        <f t="shared" si="40"/>
        <v>391</v>
      </c>
      <c r="J144" s="37">
        <f t="shared" ref="J144:J167" si="41">H144+I144</f>
        <v>775</v>
      </c>
    </row>
    <row r="145" spans="1:10">
      <c r="A145" s="22">
        <v>139</v>
      </c>
      <c r="B145" s="18">
        <v>1</v>
      </c>
      <c r="C145" s="30" t="s">
        <v>162</v>
      </c>
      <c r="D145" s="24">
        <v>86578</v>
      </c>
      <c r="E145" s="31">
        <v>16690</v>
      </c>
      <c r="F145" s="32">
        <f t="shared" si="35"/>
        <v>69888</v>
      </c>
      <c r="G145" s="31">
        <v>16800</v>
      </c>
      <c r="H145" s="33">
        <f t="shared" si="39"/>
        <v>416</v>
      </c>
      <c r="I145" s="33">
        <f t="shared" si="40"/>
        <v>548</v>
      </c>
      <c r="J145" s="37">
        <f t="shared" si="41"/>
        <v>964</v>
      </c>
    </row>
    <row r="146" spans="1:10">
      <c r="A146" s="22">
        <v>140</v>
      </c>
      <c r="B146" s="18">
        <v>1</v>
      </c>
      <c r="C146" s="30" t="s">
        <v>163</v>
      </c>
      <c r="D146" s="24">
        <v>59860</v>
      </c>
      <c r="E146" s="31">
        <v>9221</v>
      </c>
      <c r="F146" s="32">
        <f t="shared" si="35"/>
        <v>50639</v>
      </c>
      <c r="G146" s="31">
        <v>11700</v>
      </c>
      <c r="H146" s="33">
        <f t="shared" si="39"/>
        <v>301</v>
      </c>
      <c r="I146" s="33">
        <f t="shared" si="40"/>
        <v>382</v>
      </c>
      <c r="J146" s="37">
        <f t="shared" si="41"/>
        <v>683</v>
      </c>
    </row>
    <row r="147" spans="1:10">
      <c r="A147" s="22">
        <v>141</v>
      </c>
      <c r="B147" s="18">
        <v>1</v>
      </c>
      <c r="C147" s="30" t="s">
        <v>164</v>
      </c>
      <c r="D147" s="24">
        <v>70692</v>
      </c>
      <c r="E147" s="31">
        <v>10930</v>
      </c>
      <c r="F147" s="32">
        <f t="shared" si="35"/>
        <v>59762</v>
      </c>
      <c r="G147" s="31">
        <v>13700</v>
      </c>
      <c r="H147" s="33">
        <f t="shared" si="39"/>
        <v>355</v>
      </c>
      <c r="I147" s="33">
        <f t="shared" si="40"/>
        <v>447</v>
      </c>
      <c r="J147" s="37">
        <f t="shared" si="41"/>
        <v>802</v>
      </c>
    </row>
    <row r="148" spans="1:10">
      <c r="A148" s="22">
        <v>142</v>
      </c>
      <c r="B148" s="18">
        <v>1</v>
      </c>
      <c r="C148" s="30" t="s">
        <v>165</v>
      </c>
      <c r="D148" s="24">
        <v>47277</v>
      </c>
      <c r="E148" s="31">
        <v>7285</v>
      </c>
      <c r="F148" s="32">
        <f t="shared" si="35"/>
        <v>39992</v>
      </c>
      <c r="G148" s="31">
        <v>9320</v>
      </c>
      <c r="H148" s="33">
        <f t="shared" si="39"/>
        <v>238</v>
      </c>
      <c r="I148" s="33">
        <f t="shared" si="40"/>
        <v>304</v>
      </c>
      <c r="J148" s="37">
        <f t="shared" si="41"/>
        <v>542</v>
      </c>
    </row>
    <row r="149" spans="1:10">
      <c r="A149" s="22">
        <v>143</v>
      </c>
      <c r="B149" s="18">
        <v>1</v>
      </c>
      <c r="C149" s="30" t="s">
        <v>166</v>
      </c>
      <c r="D149" s="24">
        <v>54514</v>
      </c>
      <c r="E149" s="31">
        <v>8395</v>
      </c>
      <c r="F149" s="32">
        <f t="shared" si="35"/>
        <v>46119</v>
      </c>
      <c r="G149" s="31">
        <v>10700</v>
      </c>
      <c r="H149" s="33">
        <f t="shared" si="39"/>
        <v>274</v>
      </c>
      <c r="I149" s="33">
        <f t="shared" si="40"/>
        <v>349</v>
      </c>
      <c r="J149" s="37">
        <f t="shared" si="41"/>
        <v>623</v>
      </c>
    </row>
    <row r="150" spans="1:10">
      <c r="A150" s="22">
        <v>144</v>
      </c>
      <c r="B150" s="18"/>
      <c r="C150" s="30" t="s">
        <v>167</v>
      </c>
      <c r="D150" s="24">
        <v>54115</v>
      </c>
      <c r="E150" s="31">
        <v>8697</v>
      </c>
      <c r="F150" s="32">
        <f t="shared" si="35"/>
        <v>45418</v>
      </c>
      <c r="G150" s="31">
        <v>8219</v>
      </c>
      <c r="H150" s="33">
        <f t="shared" si="39"/>
        <v>270</v>
      </c>
      <c r="I150" s="33">
        <f t="shared" si="40"/>
        <v>268</v>
      </c>
      <c r="J150" s="37">
        <f t="shared" si="41"/>
        <v>538</v>
      </c>
    </row>
    <row r="151" spans="1:10">
      <c r="A151" s="22">
        <v>145</v>
      </c>
      <c r="B151" s="18"/>
      <c r="C151" s="34" t="s">
        <v>168</v>
      </c>
      <c r="D151" s="24">
        <v>4185</v>
      </c>
      <c r="E151" s="31">
        <v>673</v>
      </c>
      <c r="F151" s="32">
        <f t="shared" si="35"/>
        <v>3512</v>
      </c>
      <c r="G151" s="31">
        <v>800</v>
      </c>
      <c r="H151" s="33">
        <f t="shared" si="39"/>
        <v>21</v>
      </c>
      <c r="I151" s="33">
        <f t="shared" si="40"/>
        <v>26</v>
      </c>
      <c r="J151" s="37">
        <f t="shared" si="41"/>
        <v>47</v>
      </c>
    </row>
    <row r="152" s="1" customFormat="1" spans="1:10">
      <c r="A152" s="22">
        <v>146</v>
      </c>
      <c r="B152" s="28"/>
      <c r="C152" s="29" t="s">
        <v>169</v>
      </c>
      <c r="D152" s="25">
        <f t="shared" ref="D152:J152" si="42">SUM(D153:D158)</f>
        <v>550272</v>
      </c>
      <c r="E152" s="25">
        <f t="shared" si="42"/>
        <v>100558</v>
      </c>
      <c r="F152" s="26">
        <f t="shared" si="42"/>
        <v>449714</v>
      </c>
      <c r="G152" s="26">
        <f t="shared" si="42"/>
        <v>75443</v>
      </c>
      <c r="H152" s="27">
        <f t="shared" si="42"/>
        <v>2674</v>
      </c>
      <c r="I152" s="27">
        <f t="shared" si="42"/>
        <v>2461</v>
      </c>
      <c r="J152" s="27">
        <f t="shared" si="42"/>
        <v>5135</v>
      </c>
    </row>
    <row r="153" spans="1:10">
      <c r="A153" s="22">
        <v>147</v>
      </c>
      <c r="B153" s="18">
        <v>0</v>
      </c>
      <c r="C153" s="30" t="s">
        <v>170</v>
      </c>
      <c r="D153" s="24">
        <v>17516</v>
      </c>
      <c r="E153" s="31">
        <v>2357</v>
      </c>
      <c r="F153" s="32">
        <f t="shared" si="35"/>
        <v>15159</v>
      </c>
      <c r="G153" s="24">
        <v>2501</v>
      </c>
      <c r="H153" s="33">
        <f t="shared" ref="H153:H158" si="43">35000*F153/5886462</f>
        <v>90</v>
      </c>
      <c r="I153" s="33">
        <f t="shared" ref="I153:I158" si="44">35000*G153/1073311</f>
        <v>82</v>
      </c>
      <c r="J153" s="37">
        <f t="shared" si="41"/>
        <v>172</v>
      </c>
    </row>
    <row r="154" spans="1:10">
      <c r="A154" s="22">
        <v>148</v>
      </c>
      <c r="B154" s="18">
        <v>1</v>
      </c>
      <c r="C154" s="30" t="s">
        <v>171</v>
      </c>
      <c r="D154" s="24">
        <v>121159</v>
      </c>
      <c r="E154" s="31">
        <v>18717</v>
      </c>
      <c r="F154" s="32">
        <f t="shared" si="35"/>
        <v>102442</v>
      </c>
      <c r="G154" s="24">
        <v>18000</v>
      </c>
      <c r="H154" s="33">
        <f t="shared" si="43"/>
        <v>609</v>
      </c>
      <c r="I154" s="33">
        <f t="shared" si="44"/>
        <v>587</v>
      </c>
      <c r="J154" s="37">
        <f t="shared" si="41"/>
        <v>1196</v>
      </c>
    </row>
    <row r="155" spans="1:10">
      <c r="A155" s="22">
        <v>149</v>
      </c>
      <c r="B155" s="18">
        <v>1</v>
      </c>
      <c r="C155" s="30" t="s">
        <v>172</v>
      </c>
      <c r="D155" s="24">
        <v>218029</v>
      </c>
      <c r="E155" s="31">
        <v>49747</v>
      </c>
      <c r="F155" s="32">
        <f t="shared" si="35"/>
        <v>168282</v>
      </c>
      <c r="G155" s="24">
        <v>25000</v>
      </c>
      <c r="H155" s="33">
        <f t="shared" si="43"/>
        <v>1001</v>
      </c>
      <c r="I155" s="33">
        <f t="shared" si="44"/>
        <v>815</v>
      </c>
      <c r="J155" s="37">
        <f t="shared" si="41"/>
        <v>1816</v>
      </c>
    </row>
    <row r="156" spans="1:10">
      <c r="A156" s="22">
        <v>150</v>
      </c>
      <c r="B156" s="18">
        <v>0</v>
      </c>
      <c r="C156" s="30" t="s">
        <v>173</v>
      </c>
      <c r="D156" s="24">
        <v>14267</v>
      </c>
      <c r="E156" s="31">
        <v>1938</v>
      </c>
      <c r="F156" s="32">
        <f t="shared" si="35"/>
        <v>12329</v>
      </c>
      <c r="G156" s="24">
        <v>1675</v>
      </c>
      <c r="H156" s="33">
        <f t="shared" si="43"/>
        <v>73</v>
      </c>
      <c r="I156" s="33">
        <f t="shared" si="44"/>
        <v>55</v>
      </c>
      <c r="J156" s="37">
        <f t="shared" si="41"/>
        <v>128</v>
      </c>
    </row>
    <row r="157" spans="1:10">
      <c r="A157" s="22">
        <v>151</v>
      </c>
      <c r="B157" s="18">
        <v>1</v>
      </c>
      <c r="C157" s="30" t="s">
        <v>174</v>
      </c>
      <c r="D157" s="24">
        <v>177368</v>
      </c>
      <c r="E157" s="31">
        <v>27535</v>
      </c>
      <c r="F157" s="32">
        <f t="shared" si="35"/>
        <v>149833</v>
      </c>
      <c r="G157" s="24">
        <v>28000</v>
      </c>
      <c r="H157" s="33">
        <f t="shared" si="43"/>
        <v>891</v>
      </c>
      <c r="I157" s="33">
        <f t="shared" si="44"/>
        <v>913</v>
      </c>
      <c r="J157" s="37">
        <f t="shared" si="41"/>
        <v>1804</v>
      </c>
    </row>
    <row r="158" spans="1:10">
      <c r="A158" s="22">
        <v>152</v>
      </c>
      <c r="B158" s="18">
        <v>0</v>
      </c>
      <c r="C158" s="34" t="s">
        <v>71</v>
      </c>
      <c r="D158" s="24">
        <v>1933</v>
      </c>
      <c r="E158" s="31">
        <v>264</v>
      </c>
      <c r="F158" s="32">
        <f t="shared" si="35"/>
        <v>1669</v>
      </c>
      <c r="G158" s="24">
        <v>267</v>
      </c>
      <c r="H158" s="33">
        <f t="shared" si="43"/>
        <v>10</v>
      </c>
      <c r="I158" s="33">
        <f t="shared" si="44"/>
        <v>9</v>
      </c>
      <c r="J158" s="37">
        <f t="shared" si="41"/>
        <v>19</v>
      </c>
    </row>
    <row r="159" s="1" customFormat="1" spans="1:10">
      <c r="A159" s="22">
        <v>153</v>
      </c>
      <c r="B159" s="28"/>
      <c r="C159" s="29" t="s">
        <v>175</v>
      </c>
      <c r="D159" s="25">
        <f t="shared" ref="D159:J159" si="45">SUM(D160:D167)</f>
        <v>734279</v>
      </c>
      <c r="E159" s="25">
        <f t="shared" si="45"/>
        <v>112227</v>
      </c>
      <c r="F159" s="26">
        <f t="shared" si="45"/>
        <v>622052</v>
      </c>
      <c r="G159" s="25">
        <f t="shared" si="45"/>
        <v>120000</v>
      </c>
      <c r="H159" s="27">
        <f t="shared" si="45"/>
        <v>3698</v>
      </c>
      <c r="I159" s="27">
        <f t="shared" si="45"/>
        <v>3914</v>
      </c>
      <c r="J159" s="27">
        <f t="shared" si="45"/>
        <v>7612</v>
      </c>
    </row>
    <row r="160" spans="1:10">
      <c r="A160" s="22">
        <v>154</v>
      </c>
      <c r="B160" s="18">
        <v>1</v>
      </c>
      <c r="C160" s="30" t="s">
        <v>176</v>
      </c>
      <c r="D160" s="24">
        <v>43813</v>
      </c>
      <c r="E160" s="31">
        <v>7041</v>
      </c>
      <c r="F160" s="32">
        <f t="shared" si="35"/>
        <v>36772</v>
      </c>
      <c r="G160" s="31">
        <v>8000</v>
      </c>
      <c r="H160" s="33">
        <f t="shared" ref="H160:H167" si="46">35000*F160/5886462</f>
        <v>219</v>
      </c>
      <c r="I160" s="33">
        <f t="shared" ref="I160:I167" si="47">35000*G160/1073311</f>
        <v>261</v>
      </c>
      <c r="J160" s="37">
        <f t="shared" si="41"/>
        <v>480</v>
      </c>
    </row>
    <row r="161" spans="1:10">
      <c r="A161" s="22">
        <v>155</v>
      </c>
      <c r="B161" s="18">
        <v>1</v>
      </c>
      <c r="C161" s="30" t="s">
        <v>177</v>
      </c>
      <c r="D161" s="24">
        <v>89779</v>
      </c>
      <c r="E161" s="31">
        <v>15075</v>
      </c>
      <c r="F161" s="32">
        <f t="shared" si="35"/>
        <v>74704</v>
      </c>
      <c r="G161" s="31">
        <v>14476</v>
      </c>
      <c r="H161" s="33">
        <f t="shared" si="46"/>
        <v>444</v>
      </c>
      <c r="I161" s="33">
        <f t="shared" si="47"/>
        <v>472</v>
      </c>
      <c r="J161" s="37">
        <f t="shared" si="41"/>
        <v>916</v>
      </c>
    </row>
    <row r="162" spans="1:10">
      <c r="A162" s="22">
        <v>156</v>
      </c>
      <c r="B162" s="18">
        <v>1</v>
      </c>
      <c r="C162" s="30" t="s">
        <v>178</v>
      </c>
      <c r="D162" s="24">
        <v>98321</v>
      </c>
      <c r="E162" s="31">
        <v>15155</v>
      </c>
      <c r="F162" s="32">
        <f t="shared" si="35"/>
        <v>83166</v>
      </c>
      <c r="G162" s="31">
        <v>15552</v>
      </c>
      <c r="H162" s="33">
        <f t="shared" si="46"/>
        <v>494</v>
      </c>
      <c r="I162" s="33">
        <f t="shared" si="47"/>
        <v>507</v>
      </c>
      <c r="J162" s="37">
        <f t="shared" si="41"/>
        <v>1001</v>
      </c>
    </row>
    <row r="163" spans="1:10">
      <c r="A163" s="22">
        <v>157</v>
      </c>
      <c r="B163" s="18">
        <v>1</v>
      </c>
      <c r="C163" s="30" t="s">
        <v>179</v>
      </c>
      <c r="D163" s="24">
        <v>74682</v>
      </c>
      <c r="E163" s="31">
        <v>13998</v>
      </c>
      <c r="F163" s="32">
        <f t="shared" si="35"/>
        <v>60684</v>
      </c>
      <c r="G163" s="31">
        <v>12500</v>
      </c>
      <c r="H163" s="33">
        <f t="shared" si="46"/>
        <v>361</v>
      </c>
      <c r="I163" s="33">
        <f t="shared" si="47"/>
        <v>408</v>
      </c>
      <c r="J163" s="37">
        <f t="shared" si="41"/>
        <v>769</v>
      </c>
    </row>
    <row r="164" spans="1:10">
      <c r="A164" s="22">
        <v>158</v>
      </c>
      <c r="B164" s="18">
        <v>1</v>
      </c>
      <c r="C164" s="30" t="s">
        <v>180</v>
      </c>
      <c r="D164" s="24">
        <v>85300</v>
      </c>
      <c r="E164" s="31">
        <v>11447</v>
      </c>
      <c r="F164" s="32">
        <f t="shared" si="35"/>
        <v>73853</v>
      </c>
      <c r="G164" s="31">
        <v>13800</v>
      </c>
      <c r="H164" s="33">
        <f t="shared" si="46"/>
        <v>439</v>
      </c>
      <c r="I164" s="33">
        <f t="shared" si="47"/>
        <v>450</v>
      </c>
      <c r="J164" s="37">
        <f t="shared" si="41"/>
        <v>889</v>
      </c>
    </row>
    <row r="165" spans="1:10">
      <c r="A165" s="22">
        <v>159</v>
      </c>
      <c r="B165" s="18">
        <v>1</v>
      </c>
      <c r="C165" s="30" t="s">
        <v>181</v>
      </c>
      <c r="D165" s="24">
        <v>43067</v>
      </c>
      <c r="E165" s="31">
        <v>6437</v>
      </c>
      <c r="F165" s="32">
        <f t="shared" si="35"/>
        <v>36630</v>
      </c>
      <c r="G165" s="31">
        <v>6800</v>
      </c>
      <c r="H165" s="33">
        <f t="shared" si="46"/>
        <v>218</v>
      </c>
      <c r="I165" s="33">
        <f t="shared" si="47"/>
        <v>222</v>
      </c>
      <c r="J165" s="37">
        <f t="shared" si="41"/>
        <v>440</v>
      </c>
    </row>
    <row r="166" spans="1:10">
      <c r="A166" s="22">
        <v>160</v>
      </c>
      <c r="B166" s="18">
        <v>1</v>
      </c>
      <c r="C166" s="30" t="s">
        <v>182</v>
      </c>
      <c r="D166" s="24">
        <v>147780</v>
      </c>
      <c r="E166" s="31">
        <v>21090</v>
      </c>
      <c r="F166" s="32">
        <f t="shared" si="35"/>
        <v>126690</v>
      </c>
      <c r="G166" s="31">
        <v>24072</v>
      </c>
      <c r="H166" s="33">
        <f t="shared" si="46"/>
        <v>753</v>
      </c>
      <c r="I166" s="33">
        <f t="shared" si="47"/>
        <v>785</v>
      </c>
      <c r="J166" s="37">
        <f t="shared" si="41"/>
        <v>1538</v>
      </c>
    </row>
    <row r="167" spans="1:10">
      <c r="A167" s="22">
        <v>161</v>
      </c>
      <c r="B167" s="18">
        <v>1</v>
      </c>
      <c r="C167" s="30" t="s">
        <v>183</v>
      </c>
      <c r="D167" s="24">
        <v>151537</v>
      </c>
      <c r="E167" s="31">
        <v>21984</v>
      </c>
      <c r="F167" s="32">
        <f t="shared" si="35"/>
        <v>129553</v>
      </c>
      <c r="G167" s="31">
        <v>24800</v>
      </c>
      <c r="H167" s="33">
        <f t="shared" si="46"/>
        <v>770</v>
      </c>
      <c r="I167" s="33">
        <f t="shared" si="47"/>
        <v>809</v>
      </c>
      <c r="J167" s="37">
        <f t="shared" si="41"/>
        <v>1579</v>
      </c>
    </row>
    <row r="168" customFormat="1" spans="1:256">
      <c r="A168" s="2"/>
      <c r="B168" s="3"/>
      <c r="C168" s="3"/>
      <c r="D168" s="4"/>
      <c r="E168" s="41"/>
      <c r="F168" s="41"/>
      <c r="G168" s="42"/>
      <c r="H168" s="7"/>
      <c r="I168" s="7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  <c r="IV168" s="3"/>
    </row>
    <row r="169" customFormat="1" spans="1:256">
      <c r="A169" s="2"/>
      <c r="B169" s="3"/>
      <c r="C169" s="3"/>
      <c r="D169" s="4"/>
      <c r="E169" s="41"/>
      <c r="F169" s="41"/>
      <c r="G169" s="42"/>
      <c r="H169" s="7"/>
      <c r="I169" s="7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  <c r="IV169" s="3"/>
    </row>
    <row r="170" customFormat="1" spans="1:256">
      <c r="A170" s="2"/>
      <c r="B170" s="3"/>
      <c r="C170" s="3"/>
      <c r="D170" s="4"/>
      <c r="E170" s="41"/>
      <c r="F170" s="41"/>
      <c r="G170" s="42"/>
      <c r="H170" s="7"/>
      <c r="I170" s="7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  <c r="IV170" s="3"/>
    </row>
    <row r="171" customFormat="1" spans="1:256">
      <c r="A171" s="2"/>
      <c r="B171" s="3"/>
      <c r="C171" s="3"/>
      <c r="D171" s="4"/>
      <c r="E171" s="41"/>
      <c r="F171" s="41"/>
      <c r="G171" s="42"/>
      <c r="H171" s="7"/>
      <c r="I171" s="7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  <c r="IV171" s="3"/>
    </row>
    <row r="172" customFormat="1" spans="1:256">
      <c r="A172" s="2"/>
      <c r="B172" s="3"/>
      <c r="C172" s="3"/>
      <c r="D172" s="4"/>
      <c r="E172" s="41"/>
      <c r="F172" s="41"/>
      <c r="G172" s="42"/>
      <c r="H172" s="7"/>
      <c r="I172" s="7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</row>
    <row r="173" customFormat="1" spans="1:256">
      <c r="A173" s="2"/>
      <c r="B173" s="3"/>
      <c r="C173" s="3"/>
      <c r="D173" s="4"/>
      <c r="E173" s="41"/>
      <c r="F173" s="41"/>
      <c r="G173" s="42"/>
      <c r="H173" s="7"/>
      <c r="I173" s="7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  <c r="IV173" s="3"/>
    </row>
    <row r="174" customFormat="1" spans="1:256">
      <c r="A174" s="2"/>
      <c r="B174" s="3"/>
      <c r="C174" s="3"/>
      <c r="D174" s="4"/>
      <c r="E174" s="41"/>
      <c r="F174" s="41"/>
      <c r="G174" s="42"/>
      <c r="H174" s="7"/>
      <c r="I174" s="7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  <c r="IV174" s="3"/>
    </row>
    <row r="175" customFormat="1" spans="1:256">
      <c r="A175" s="2"/>
      <c r="B175" s="3"/>
      <c r="C175" s="3"/>
      <c r="D175" s="4"/>
      <c r="E175" s="41"/>
      <c r="F175" s="41"/>
      <c r="G175" s="42"/>
      <c r="H175" s="7"/>
      <c r="I175" s="7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  <c r="IV175" s="3"/>
    </row>
    <row r="176" customFormat="1" spans="1:256">
      <c r="A176" s="2"/>
      <c r="B176" s="3"/>
      <c r="C176" s="3"/>
      <c r="D176" s="4"/>
      <c r="E176" s="41"/>
      <c r="F176" s="41"/>
      <c r="G176" s="42"/>
      <c r="H176" s="7"/>
      <c r="I176" s="7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  <c r="IV176" s="3"/>
    </row>
    <row r="177" customFormat="1" spans="1:256">
      <c r="A177" s="2"/>
      <c r="B177" s="3"/>
      <c r="C177" s="3"/>
      <c r="D177" s="4"/>
      <c r="E177" s="41"/>
      <c r="F177" s="41"/>
      <c r="G177" s="42"/>
      <c r="H177" s="7"/>
      <c r="I177" s="7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  <c r="IV177" s="3"/>
    </row>
    <row r="178" customFormat="1" spans="1:256">
      <c r="A178" s="2"/>
      <c r="B178" s="3"/>
      <c r="C178" s="3"/>
      <c r="D178" s="4"/>
      <c r="E178" s="41"/>
      <c r="F178" s="41"/>
      <c r="G178" s="42"/>
      <c r="H178" s="7"/>
      <c r="I178" s="7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  <c r="IV178" s="3"/>
    </row>
    <row r="179" customFormat="1" spans="1:256">
      <c r="A179" s="2"/>
      <c r="B179" s="3"/>
      <c r="C179" s="3"/>
      <c r="D179" s="4"/>
      <c r="E179" s="41"/>
      <c r="F179" s="41"/>
      <c r="G179" s="42"/>
      <c r="H179" s="7"/>
      <c r="I179" s="7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  <c r="IV179" s="3"/>
    </row>
    <row r="180" customFormat="1" spans="1:256">
      <c r="A180" s="2"/>
      <c r="B180" s="3"/>
      <c r="C180" s="3"/>
      <c r="D180" s="4"/>
      <c r="E180" s="41"/>
      <c r="F180" s="41"/>
      <c r="G180" s="42"/>
      <c r="H180" s="7"/>
      <c r="I180" s="7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  <c r="IV180" s="3"/>
    </row>
    <row r="181" customFormat="1" spans="1:256">
      <c r="A181" s="2"/>
      <c r="B181" s="3"/>
      <c r="C181" s="3"/>
      <c r="D181" s="4"/>
      <c r="E181" s="41"/>
      <c r="F181" s="41"/>
      <c r="G181" s="42"/>
      <c r="H181" s="7"/>
      <c r="I181" s="7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  <c r="IV181" s="3"/>
    </row>
    <row r="182" customFormat="1" spans="1:256">
      <c r="A182" s="2"/>
      <c r="B182" s="3"/>
      <c r="C182" s="3"/>
      <c r="D182" s="4"/>
      <c r="E182" s="41"/>
      <c r="F182" s="41"/>
      <c r="G182" s="42"/>
      <c r="H182" s="7"/>
      <c r="I182" s="7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  <c r="IV182" s="3"/>
    </row>
    <row r="183" customFormat="1" spans="1:256">
      <c r="A183" s="2"/>
      <c r="B183" s="3"/>
      <c r="C183" s="3"/>
      <c r="D183" s="4"/>
      <c r="E183" s="41"/>
      <c r="F183" s="41"/>
      <c r="G183" s="42"/>
      <c r="H183" s="7"/>
      <c r="I183" s="7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  <c r="IV183" s="3"/>
    </row>
    <row r="184" customFormat="1" spans="1:256">
      <c r="A184" s="2"/>
      <c r="B184" s="3"/>
      <c r="C184" s="3"/>
      <c r="D184" s="4"/>
      <c r="E184" s="41"/>
      <c r="F184" s="41"/>
      <c r="G184" s="42"/>
      <c r="H184" s="7"/>
      <c r="I184" s="7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  <c r="IV184" s="3"/>
    </row>
    <row r="185" customFormat="1" spans="1:256">
      <c r="A185" s="2"/>
      <c r="B185" s="3"/>
      <c r="C185" s="3"/>
      <c r="D185" s="4"/>
      <c r="E185" s="41"/>
      <c r="F185" s="41"/>
      <c r="G185" s="42"/>
      <c r="H185" s="7"/>
      <c r="I185" s="7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  <c r="IV185" s="3"/>
    </row>
    <row r="186" customFormat="1" spans="1:256">
      <c r="A186" s="2"/>
      <c r="B186" s="3"/>
      <c r="C186" s="3"/>
      <c r="D186" s="4"/>
      <c r="E186" s="41"/>
      <c r="F186" s="41"/>
      <c r="G186" s="42"/>
      <c r="H186" s="7"/>
      <c r="I186" s="7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  <c r="IV186" s="3"/>
    </row>
    <row r="187" customFormat="1" spans="1:256">
      <c r="A187" s="2"/>
      <c r="B187" s="3"/>
      <c r="C187" s="3"/>
      <c r="D187" s="4"/>
      <c r="E187" s="41"/>
      <c r="F187" s="41"/>
      <c r="G187" s="42"/>
      <c r="H187" s="7"/>
      <c r="I187" s="7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  <c r="IV187" s="3"/>
    </row>
    <row r="188" customFormat="1" spans="1:256">
      <c r="A188" s="2"/>
      <c r="B188" s="3"/>
      <c r="C188" s="3"/>
      <c r="D188" s="4"/>
      <c r="E188" s="41"/>
      <c r="F188" s="41"/>
      <c r="G188" s="42"/>
      <c r="H188" s="7"/>
      <c r="I188" s="7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  <c r="IV188" s="3"/>
    </row>
    <row r="189" customFormat="1" spans="1:256">
      <c r="A189" s="2"/>
      <c r="B189" s="3"/>
      <c r="C189" s="3"/>
      <c r="D189" s="4"/>
      <c r="E189" s="41"/>
      <c r="F189" s="41"/>
      <c r="G189" s="42"/>
      <c r="H189" s="7"/>
      <c r="I189" s="7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  <c r="IV189" s="3"/>
    </row>
    <row r="190" customFormat="1" spans="1:256">
      <c r="A190" s="2"/>
      <c r="B190" s="3"/>
      <c r="C190" s="3"/>
      <c r="D190" s="4"/>
      <c r="E190" s="41"/>
      <c r="F190" s="41"/>
      <c r="G190" s="42"/>
      <c r="H190" s="7"/>
      <c r="I190" s="7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  <c r="IV190" s="3"/>
    </row>
    <row r="191" customFormat="1" spans="1:256">
      <c r="A191" s="2"/>
      <c r="B191" s="3"/>
      <c r="C191" s="3"/>
      <c r="D191" s="4"/>
      <c r="E191" s="41"/>
      <c r="F191" s="41"/>
      <c r="G191" s="42"/>
      <c r="H191" s="7"/>
      <c r="I191" s="7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  <c r="IV191" s="3"/>
    </row>
    <row r="192" customFormat="1" spans="1:256">
      <c r="A192" s="2"/>
      <c r="B192" s="3"/>
      <c r="C192" s="3"/>
      <c r="D192" s="4"/>
      <c r="E192" s="41"/>
      <c r="F192" s="41"/>
      <c r="G192" s="42"/>
      <c r="H192" s="7"/>
      <c r="I192" s="7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  <c r="IV192" s="3"/>
    </row>
    <row r="193" customFormat="1" spans="1:256">
      <c r="A193" s="2"/>
      <c r="B193" s="3"/>
      <c r="C193" s="3"/>
      <c r="D193" s="4"/>
      <c r="E193" s="41"/>
      <c r="F193" s="41"/>
      <c r="G193" s="42"/>
      <c r="H193" s="7"/>
      <c r="I193" s="7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  <c r="IV193" s="3"/>
    </row>
    <row r="194" customFormat="1" spans="1:256">
      <c r="A194" s="2"/>
      <c r="B194" s="3"/>
      <c r="C194" s="3"/>
      <c r="D194" s="4"/>
      <c r="E194" s="41"/>
      <c r="F194" s="41"/>
      <c r="G194" s="42"/>
      <c r="H194" s="7"/>
      <c r="I194" s="7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  <c r="IV194" s="3"/>
    </row>
    <row r="195" customFormat="1" spans="1:256">
      <c r="A195" s="2"/>
      <c r="B195" s="3"/>
      <c r="C195" s="3"/>
      <c r="D195" s="4"/>
      <c r="E195" s="41"/>
      <c r="F195" s="41"/>
      <c r="G195" s="42"/>
      <c r="H195" s="7"/>
      <c r="I195" s="7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  <c r="IV195" s="3"/>
    </row>
    <row r="196" customFormat="1" spans="1:256">
      <c r="A196" s="2"/>
      <c r="B196" s="3"/>
      <c r="C196" s="3"/>
      <c r="D196" s="4"/>
      <c r="E196" s="41"/>
      <c r="F196" s="41"/>
      <c r="G196" s="42"/>
      <c r="H196" s="7"/>
      <c r="I196" s="7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  <c r="IV196" s="3"/>
    </row>
    <row r="197" customFormat="1" spans="1:256">
      <c r="A197" s="2"/>
      <c r="B197" s="3"/>
      <c r="C197" s="3"/>
      <c r="D197" s="4"/>
      <c r="E197" s="41"/>
      <c r="F197" s="41"/>
      <c r="G197" s="42"/>
      <c r="H197" s="7"/>
      <c r="I197" s="7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  <c r="IV197" s="3"/>
    </row>
    <row r="198" customFormat="1" spans="1:256">
      <c r="A198" s="2"/>
      <c r="B198" s="3"/>
      <c r="C198" s="3"/>
      <c r="D198" s="4"/>
      <c r="E198" s="41"/>
      <c r="F198" s="41"/>
      <c r="G198" s="42"/>
      <c r="H198" s="7"/>
      <c r="I198" s="7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  <c r="IV198" s="3"/>
    </row>
    <row r="199" customFormat="1" spans="1:256">
      <c r="A199" s="2"/>
      <c r="B199" s="3"/>
      <c r="C199" s="3"/>
      <c r="D199" s="4"/>
      <c r="E199" s="41"/>
      <c r="F199" s="41"/>
      <c r="G199" s="42"/>
      <c r="H199" s="7"/>
      <c r="I199" s="7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  <c r="IV199" s="3"/>
    </row>
    <row r="200" customFormat="1" spans="1:256">
      <c r="A200" s="2"/>
      <c r="B200" s="3"/>
      <c r="C200" s="3"/>
      <c r="D200" s="4"/>
      <c r="E200" s="41"/>
      <c r="F200" s="41"/>
      <c r="G200" s="42"/>
      <c r="H200" s="7"/>
      <c r="I200" s="7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  <c r="IV200" s="3"/>
    </row>
    <row r="201" customFormat="1" spans="1:256">
      <c r="A201" s="2"/>
      <c r="B201" s="3"/>
      <c r="C201" s="3"/>
      <c r="D201" s="4"/>
      <c r="E201" s="41"/>
      <c r="F201" s="41"/>
      <c r="G201" s="42"/>
      <c r="H201" s="7"/>
      <c r="I201" s="7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  <c r="IV201" s="3"/>
    </row>
    <row r="202" customFormat="1" spans="1:256">
      <c r="A202" s="2"/>
      <c r="B202" s="3"/>
      <c r="C202" s="3"/>
      <c r="D202" s="4"/>
      <c r="E202" s="41"/>
      <c r="F202" s="41"/>
      <c r="G202" s="42"/>
      <c r="H202" s="7"/>
      <c r="I202" s="7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  <c r="IV202" s="3"/>
    </row>
    <row r="203" customFormat="1" spans="1:256">
      <c r="A203" s="2"/>
      <c r="B203" s="3"/>
      <c r="C203" s="3"/>
      <c r="D203" s="4"/>
      <c r="E203" s="41"/>
      <c r="F203" s="41"/>
      <c r="G203" s="42"/>
      <c r="H203" s="7"/>
      <c r="I203" s="7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  <c r="IV203" s="3"/>
    </row>
    <row r="204" customFormat="1" spans="1:256">
      <c r="A204" s="2"/>
      <c r="B204" s="3"/>
      <c r="C204" s="3"/>
      <c r="D204" s="4"/>
      <c r="E204" s="41"/>
      <c r="F204" s="41"/>
      <c r="G204" s="42"/>
      <c r="H204" s="7"/>
      <c r="I204" s="7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  <c r="IV204" s="3"/>
    </row>
    <row r="205" customFormat="1" spans="1:256">
      <c r="A205" s="2"/>
      <c r="B205" s="3"/>
      <c r="C205" s="3"/>
      <c r="D205" s="4"/>
      <c r="E205" s="41"/>
      <c r="F205" s="41"/>
      <c r="G205" s="42"/>
      <c r="H205" s="7"/>
      <c r="I205" s="7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  <c r="IV205" s="3"/>
    </row>
    <row r="206" customFormat="1" spans="1:256">
      <c r="A206" s="2"/>
      <c r="B206" s="3"/>
      <c r="C206" s="3"/>
      <c r="D206" s="4"/>
      <c r="E206" s="41"/>
      <c r="F206" s="41"/>
      <c r="G206" s="42"/>
      <c r="H206" s="7"/>
      <c r="I206" s="7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  <c r="IV206" s="3"/>
    </row>
    <row r="207" customFormat="1" spans="1:256">
      <c r="A207" s="2"/>
      <c r="B207" s="3"/>
      <c r="C207" s="3"/>
      <c r="D207" s="4"/>
      <c r="E207" s="41"/>
      <c r="F207" s="41"/>
      <c r="G207" s="42"/>
      <c r="H207" s="7"/>
      <c r="I207" s="7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  <c r="IV207" s="3"/>
    </row>
  </sheetData>
  <autoFilter ref="A1:I167">
    <extLst/>
  </autoFilter>
  <mergeCells count="9">
    <mergeCell ref="C1:I1"/>
    <mergeCell ref="A3:A4"/>
    <mergeCell ref="C3:C4"/>
    <mergeCell ref="D3:D4"/>
    <mergeCell ref="G3:G4"/>
    <mergeCell ref="H3:H4"/>
    <mergeCell ref="I3:I4"/>
    <mergeCell ref="J3:J4"/>
    <mergeCell ref="E3:F4"/>
  </mergeCells>
  <pageMargins left="0.75" right="0.75" top="1" bottom="1" header="0.509722222222222" footer="0.509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安排表</vt:lpstr>
      <vt:lpstr>统一标准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2020-05-25T03:28:00Z</cp:lastPrinted>
  <dcterms:modified xsi:type="dcterms:W3CDTF">2020-06-30T01:19:33Z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  <property fmtid="{D5CDD505-2E9C-101B-9397-08002B2CF9AE}" pid="3" name="KSOReadingLayout">
    <vt:bool>true</vt:bool>
  </property>
</Properties>
</file>