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600" windowHeight="9840"/>
  </bookViews>
  <sheets>
    <sheet name="安排表" sheetId="9" r:id="rId1"/>
    <sheet name="统一标准" sheetId="10" state="hidden" r:id="rId2"/>
  </sheets>
  <definedNames>
    <definedName name="_xlnm._FilterDatabase" localSheetId="0" hidden="1">安排表!$A$4:$C$66</definedName>
    <definedName name="_xlnm._FilterDatabase" localSheetId="1" hidden="1">统一标准!$A$1:$I$167</definedName>
    <definedName name="_xlnm.Print_Titles" localSheetId="0">安排表!$4:$5</definedName>
    <definedName name="_xlnm.Print_Titles" localSheetId="1">统一标准!$1:$4</definedName>
  </definedNames>
  <calcPr calcId="114210" fullCalcOnLoad="1" fullPrecision="0"/>
</workbook>
</file>

<file path=xl/calcChain.xml><?xml version="1.0" encoding="utf-8"?>
<calcChain xmlns="http://schemas.openxmlformats.org/spreadsheetml/2006/main">
  <c r="B20" i="9"/>
  <c r="C20"/>
  <c r="D20"/>
  <c r="F20"/>
  <c r="G6" i="10"/>
  <c r="G7"/>
  <c r="D8"/>
  <c r="D5"/>
  <c r="E8"/>
  <c r="F8"/>
  <c r="G8"/>
  <c r="F15"/>
  <c r="H15"/>
  <c r="I15"/>
  <c r="I8"/>
  <c r="F16"/>
  <c r="H16"/>
  <c r="J16"/>
  <c r="I16"/>
  <c r="F17"/>
  <c r="H17"/>
  <c r="J17"/>
  <c r="I17"/>
  <c r="F18"/>
  <c r="H18"/>
  <c r="J18"/>
  <c r="I18"/>
  <c r="D19"/>
  <c r="E19"/>
  <c r="G19"/>
  <c r="H20"/>
  <c r="J20"/>
  <c r="I20"/>
  <c r="I19"/>
  <c r="H21"/>
  <c r="I21"/>
  <c r="J21"/>
  <c r="H22"/>
  <c r="I22"/>
  <c r="J22"/>
  <c r="H23"/>
  <c r="J23"/>
  <c r="I23"/>
  <c r="H24"/>
  <c r="J24"/>
  <c r="I24"/>
  <c r="F25"/>
  <c r="F19"/>
  <c r="H25"/>
  <c r="J25"/>
  <c r="I25"/>
  <c r="F26"/>
  <c r="H26"/>
  <c r="J26"/>
  <c r="I26"/>
  <c r="F27"/>
  <c r="H27"/>
  <c r="I27"/>
  <c r="I6"/>
  <c r="F28"/>
  <c r="H28"/>
  <c r="J28"/>
  <c r="I28"/>
  <c r="F29"/>
  <c r="H29"/>
  <c r="J29"/>
  <c r="I29"/>
  <c r="D30"/>
  <c r="E30"/>
  <c r="E5"/>
  <c r="G30"/>
  <c r="H31"/>
  <c r="I31"/>
  <c r="J31"/>
  <c r="H32"/>
  <c r="J32"/>
  <c r="I32"/>
  <c r="F33"/>
  <c r="H33"/>
  <c r="J33"/>
  <c r="I33"/>
  <c r="F34"/>
  <c r="H34"/>
  <c r="J34"/>
  <c r="I34"/>
  <c r="F35"/>
  <c r="H35"/>
  <c r="J35"/>
  <c r="I35"/>
  <c r="H36"/>
  <c r="J36"/>
  <c r="I36"/>
  <c r="H37"/>
  <c r="I37"/>
  <c r="J37"/>
  <c r="H38"/>
  <c r="I38"/>
  <c r="J38"/>
  <c r="D39"/>
  <c r="E39"/>
  <c r="G39"/>
  <c r="H40"/>
  <c r="J40"/>
  <c r="I40"/>
  <c r="I39"/>
  <c r="H41"/>
  <c r="I41"/>
  <c r="J41"/>
  <c r="H42"/>
  <c r="I42"/>
  <c r="J42"/>
  <c r="H43"/>
  <c r="J43"/>
  <c r="I43"/>
  <c r="H44"/>
  <c r="J44"/>
  <c r="I44"/>
  <c r="F45"/>
  <c r="F39"/>
  <c r="I45"/>
  <c r="J45"/>
  <c r="F46"/>
  <c r="H46"/>
  <c r="J46"/>
  <c r="I46"/>
  <c r="F47"/>
  <c r="H47"/>
  <c r="J47"/>
  <c r="I47"/>
  <c r="F48"/>
  <c r="H48"/>
  <c r="J48"/>
  <c r="I48"/>
  <c r="F49"/>
  <c r="H49"/>
  <c r="J49"/>
  <c r="I49"/>
  <c r="F50"/>
  <c r="H50"/>
  <c r="J50"/>
  <c r="I50"/>
  <c r="F51"/>
  <c r="H51"/>
  <c r="J51"/>
  <c r="I51"/>
  <c r="H52"/>
  <c r="I52"/>
  <c r="J52"/>
  <c r="H53"/>
  <c r="J53"/>
  <c r="I53"/>
  <c r="D54"/>
  <c r="E54"/>
  <c r="G54"/>
  <c r="F55"/>
  <c r="H55"/>
  <c r="J55"/>
  <c r="I55"/>
  <c r="I54"/>
  <c r="F56"/>
  <c r="H56"/>
  <c r="J56"/>
  <c r="I56"/>
  <c r="F57"/>
  <c r="H57"/>
  <c r="J57"/>
  <c r="F58"/>
  <c r="F54"/>
  <c r="I58"/>
  <c r="F59"/>
  <c r="H59"/>
  <c r="J59"/>
  <c r="I59"/>
  <c r="F60"/>
  <c r="H60"/>
  <c r="J60"/>
  <c r="I60"/>
  <c r="F61"/>
  <c r="H61"/>
  <c r="J61"/>
  <c r="I61"/>
  <c r="F62"/>
  <c r="H62"/>
  <c r="J62"/>
  <c r="I62"/>
  <c r="F63"/>
  <c r="H63"/>
  <c r="J63"/>
  <c r="I63"/>
  <c r="F64"/>
  <c r="H64"/>
  <c r="J64"/>
  <c r="I64"/>
  <c r="F65"/>
  <c r="H65"/>
  <c r="J65"/>
  <c r="I65"/>
  <c r="F66"/>
  <c r="H66"/>
  <c r="J66"/>
  <c r="I66"/>
  <c r="D67"/>
  <c r="E67"/>
  <c r="G67"/>
  <c r="F68"/>
  <c r="H68"/>
  <c r="I68"/>
  <c r="I67"/>
  <c r="F69"/>
  <c r="H69"/>
  <c r="J69"/>
  <c r="I69"/>
  <c r="F70"/>
  <c r="H70"/>
  <c r="J70"/>
  <c r="I70"/>
  <c r="F71"/>
  <c r="H71"/>
  <c r="J71"/>
  <c r="I71"/>
  <c r="F72"/>
  <c r="H72"/>
  <c r="J72"/>
  <c r="I72"/>
  <c r="F73"/>
  <c r="H73"/>
  <c r="J73"/>
  <c r="I73"/>
  <c r="F74"/>
  <c r="H74"/>
  <c r="J74"/>
  <c r="I74"/>
  <c r="F75"/>
  <c r="H75"/>
  <c r="J75"/>
  <c r="I75"/>
  <c r="F76"/>
  <c r="H76"/>
  <c r="J76"/>
  <c r="I76"/>
  <c r="F77"/>
  <c r="H77"/>
  <c r="J77"/>
  <c r="F78"/>
  <c r="H78"/>
  <c r="J78"/>
  <c r="I78"/>
  <c r="H79"/>
  <c r="J79"/>
  <c r="I79"/>
  <c r="D80"/>
  <c r="E80"/>
  <c r="G80"/>
  <c r="F81"/>
  <c r="H81"/>
  <c r="I81"/>
  <c r="I80"/>
  <c r="F82"/>
  <c r="H82"/>
  <c r="J82"/>
  <c r="F83"/>
  <c r="H83"/>
  <c r="J83"/>
  <c r="I83"/>
  <c r="F84"/>
  <c r="H84"/>
  <c r="J84"/>
  <c r="I84"/>
  <c r="F85"/>
  <c r="H85"/>
  <c r="J85"/>
  <c r="I85"/>
  <c r="F86"/>
  <c r="H86"/>
  <c r="J86"/>
  <c r="I86"/>
  <c r="F87"/>
  <c r="H87"/>
  <c r="J87"/>
  <c r="I87"/>
  <c r="F88"/>
  <c r="H88"/>
  <c r="J88"/>
  <c r="I88"/>
  <c r="F89"/>
  <c r="H89"/>
  <c r="J89"/>
  <c r="I89"/>
  <c r="H90"/>
  <c r="J90"/>
  <c r="I90"/>
  <c r="H91"/>
  <c r="J91"/>
  <c r="I91"/>
  <c r="H92"/>
  <c r="I92"/>
  <c r="J92"/>
  <c r="F93"/>
  <c r="H93"/>
  <c r="J93"/>
  <c r="I93"/>
  <c r="H94"/>
  <c r="I94"/>
  <c r="J94"/>
  <c r="H95"/>
  <c r="J95"/>
  <c r="I95"/>
  <c r="D96"/>
  <c r="E96"/>
  <c r="G96"/>
  <c r="F97"/>
  <c r="H97"/>
  <c r="J97"/>
  <c r="I97"/>
  <c r="I96"/>
  <c r="F98"/>
  <c r="H98"/>
  <c r="J98"/>
  <c r="I98"/>
  <c r="F99"/>
  <c r="I99"/>
  <c r="J99"/>
  <c r="F100"/>
  <c r="F96"/>
  <c r="I100"/>
  <c r="D101"/>
  <c r="G101"/>
  <c r="F102"/>
  <c r="H102"/>
  <c r="I102"/>
  <c r="I101"/>
  <c r="F103"/>
  <c r="H103"/>
  <c r="J103"/>
  <c r="I103"/>
  <c r="F104"/>
  <c r="H104"/>
  <c r="J104"/>
  <c r="I104"/>
  <c r="F105"/>
  <c r="H105"/>
  <c r="J105"/>
  <c r="I105"/>
  <c r="F106"/>
  <c r="H106"/>
  <c r="J106"/>
  <c r="I106"/>
  <c r="F107"/>
  <c r="H107"/>
  <c r="J107"/>
  <c r="I107"/>
  <c r="H108"/>
  <c r="J108"/>
  <c r="I108"/>
  <c r="F109"/>
  <c r="H109"/>
  <c r="J109"/>
  <c r="I109"/>
  <c r="D110"/>
  <c r="E110"/>
  <c r="F110"/>
  <c r="G110"/>
  <c r="F111"/>
  <c r="H111"/>
  <c r="I111"/>
  <c r="I110"/>
  <c r="F112"/>
  <c r="H112"/>
  <c r="J112"/>
  <c r="I112"/>
  <c r="F113"/>
  <c r="H113"/>
  <c r="J113"/>
  <c r="I113"/>
  <c r="F114"/>
  <c r="H114"/>
  <c r="J114"/>
  <c r="I114"/>
  <c r="F115"/>
  <c r="H115"/>
  <c r="J115"/>
  <c r="I115"/>
  <c r="F116"/>
  <c r="H116"/>
  <c r="J116"/>
  <c r="I116"/>
  <c r="F117"/>
  <c r="H117"/>
  <c r="J117"/>
  <c r="I117"/>
  <c r="F118"/>
  <c r="H118"/>
  <c r="J118"/>
  <c r="I118"/>
  <c r="F119"/>
  <c r="H119"/>
  <c r="J119"/>
  <c r="I119"/>
  <c r="F120"/>
  <c r="H120"/>
  <c r="J120"/>
  <c r="I120"/>
  <c r="F121"/>
  <c r="H121"/>
  <c r="J121"/>
  <c r="I121"/>
  <c r="H122"/>
  <c r="I122"/>
  <c r="J122"/>
  <c r="D123"/>
  <c r="E123"/>
  <c r="G123"/>
  <c r="F124"/>
  <c r="H124"/>
  <c r="I124"/>
  <c r="I123"/>
  <c r="F125"/>
  <c r="H125"/>
  <c r="J125"/>
  <c r="I125"/>
  <c r="F126"/>
  <c r="H126"/>
  <c r="J126"/>
  <c r="I126"/>
  <c r="F127"/>
  <c r="H127"/>
  <c r="J127"/>
  <c r="I127"/>
  <c r="F128"/>
  <c r="H128"/>
  <c r="J128"/>
  <c r="I128"/>
  <c r="F129"/>
  <c r="H129"/>
  <c r="J129"/>
  <c r="I129"/>
  <c r="F130"/>
  <c r="H130"/>
  <c r="J130"/>
  <c r="I130"/>
  <c r="F131"/>
  <c r="H131"/>
  <c r="J131"/>
  <c r="I131"/>
  <c r="F132"/>
  <c r="H132"/>
  <c r="J132"/>
  <c r="F133"/>
  <c r="H133"/>
  <c r="J133"/>
  <c r="I133"/>
  <c r="F134"/>
  <c r="H134"/>
  <c r="J134"/>
  <c r="I134"/>
  <c r="F135"/>
  <c r="H135"/>
  <c r="J135"/>
  <c r="I135"/>
  <c r="F136"/>
  <c r="H136"/>
  <c r="J136"/>
  <c r="I136"/>
  <c r="F137"/>
  <c r="H137"/>
  <c r="J137"/>
  <c r="I137"/>
  <c r="D138"/>
  <c r="E138"/>
  <c r="F138"/>
  <c r="G138"/>
  <c r="F139"/>
  <c r="H139"/>
  <c r="I139"/>
  <c r="I138"/>
  <c r="F140"/>
  <c r="H140"/>
  <c r="J140"/>
  <c r="I140"/>
  <c r="F141"/>
  <c r="H141"/>
  <c r="J141"/>
  <c r="I141"/>
  <c r="F142"/>
  <c r="H142"/>
  <c r="J142"/>
  <c r="I142"/>
  <c r="F143"/>
  <c r="H143"/>
  <c r="J143"/>
  <c r="I143"/>
  <c r="F144"/>
  <c r="H144"/>
  <c r="J144"/>
  <c r="I144"/>
  <c r="F145"/>
  <c r="H145"/>
  <c r="J145"/>
  <c r="I145"/>
  <c r="F146"/>
  <c r="H146"/>
  <c r="J146"/>
  <c r="I146"/>
  <c r="F147"/>
  <c r="H147"/>
  <c r="J147"/>
  <c r="I147"/>
  <c r="F148"/>
  <c r="H148"/>
  <c r="J148"/>
  <c r="I148"/>
  <c r="F149"/>
  <c r="H149"/>
  <c r="J149"/>
  <c r="I149"/>
  <c r="F150"/>
  <c r="H150"/>
  <c r="J150"/>
  <c r="I150"/>
  <c r="F151"/>
  <c r="H151"/>
  <c r="J151"/>
  <c r="I151"/>
  <c r="D152"/>
  <c r="E152"/>
  <c r="F152"/>
  <c r="G152"/>
  <c r="F153"/>
  <c r="H153"/>
  <c r="I153"/>
  <c r="I152"/>
  <c r="F154"/>
  <c r="H154"/>
  <c r="J154"/>
  <c r="I154"/>
  <c r="F155"/>
  <c r="H155"/>
  <c r="J155"/>
  <c r="I155"/>
  <c r="F156"/>
  <c r="H156"/>
  <c r="J156"/>
  <c r="I156"/>
  <c r="F157"/>
  <c r="H157"/>
  <c r="J157"/>
  <c r="I157"/>
  <c r="F158"/>
  <c r="H158"/>
  <c r="J158"/>
  <c r="I158"/>
  <c r="D159"/>
  <c r="E159"/>
  <c r="G159"/>
  <c r="F160"/>
  <c r="F159"/>
  <c r="I160"/>
  <c r="I159"/>
  <c r="F161"/>
  <c r="H161"/>
  <c r="J161"/>
  <c r="I161"/>
  <c r="F162"/>
  <c r="H162"/>
  <c r="J162"/>
  <c r="I162"/>
  <c r="F163"/>
  <c r="H163"/>
  <c r="J163"/>
  <c r="I163"/>
  <c r="F164"/>
  <c r="H164"/>
  <c r="J164"/>
  <c r="I164"/>
  <c r="F165"/>
  <c r="H165"/>
  <c r="J165"/>
  <c r="I165"/>
  <c r="F166"/>
  <c r="H166"/>
  <c r="J166"/>
  <c r="I166"/>
  <c r="F167"/>
  <c r="H167"/>
  <c r="J167"/>
  <c r="I167"/>
  <c r="H67"/>
  <c r="J68"/>
  <c r="J67"/>
  <c r="J102"/>
  <c r="J101"/>
  <c r="H101"/>
  <c r="J19"/>
  <c r="J30"/>
  <c r="H138"/>
  <c r="J139"/>
  <c r="J138"/>
  <c r="H123"/>
  <c r="J124"/>
  <c r="J123"/>
  <c r="H110"/>
  <c r="J111"/>
  <c r="J110"/>
  <c r="H8"/>
  <c r="J15"/>
  <c r="J153"/>
  <c r="J152"/>
  <c r="H152"/>
  <c r="H80"/>
  <c r="J81"/>
  <c r="J80"/>
  <c r="J54"/>
  <c r="H30"/>
  <c r="J39"/>
  <c r="I5"/>
  <c r="F67"/>
  <c r="H160"/>
  <c r="F80"/>
  <c r="H39"/>
  <c r="F30"/>
  <c r="F7"/>
  <c r="F123"/>
  <c r="F101"/>
  <c r="H100"/>
  <c r="J100"/>
  <c r="J96"/>
  <c r="H58"/>
  <c r="J58"/>
  <c r="H96"/>
  <c r="I30"/>
  <c r="I7"/>
  <c r="F6"/>
  <c r="H19"/>
  <c r="J27"/>
  <c r="H5"/>
  <c r="J6"/>
  <c r="H54"/>
  <c r="H7"/>
  <c r="J7"/>
  <c r="J8"/>
  <c r="J5"/>
  <c r="J160"/>
  <c r="J159"/>
  <c r="H159"/>
  <c r="H6"/>
</calcChain>
</file>

<file path=xl/sharedStrings.xml><?xml version="1.0" encoding="utf-8"?>
<sst xmlns="http://schemas.openxmlformats.org/spreadsheetml/2006/main" count="197" uniqueCount="184">
  <si>
    <t>单位：万元</t>
  </si>
  <si>
    <t>单位</t>
  </si>
  <si>
    <t>合计</t>
  </si>
  <si>
    <t>培训经费</t>
  </si>
  <si>
    <t>脱贫攻坚专项</t>
  </si>
  <si>
    <t>扶贫项目资金</t>
  </si>
  <si>
    <t>金秋送学经费</t>
  </si>
  <si>
    <t>市扶贫办</t>
  </si>
  <si>
    <t>市委组织部</t>
  </si>
  <si>
    <t>市供销社</t>
  </si>
  <si>
    <t>平江县</t>
  </si>
  <si>
    <t>岳阳县</t>
  </si>
  <si>
    <t>湘阴县</t>
  </si>
  <si>
    <t>华容县</t>
  </si>
  <si>
    <t>临湘市</t>
  </si>
  <si>
    <t>汨罗市</t>
  </si>
  <si>
    <t>岳阳楼区</t>
  </si>
  <si>
    <t>云溪区</t>
  </si>
  <si>
    <t>君山区</t>
  </si>
  <si>
    <t>屈原管理区</t>
  </si>
  <si>
    <t>合  计</t>
  </si>
  <si>
    <t>资金测算表（二）</t>
  </si>
  <si>
    <t>填表人</t>
  </si>
  <si>
    <t>序号</t>
  </si>
  <si>
    <t>市县名称</t>
  </si>
  <si>
    <t>2013年底贫困人口数（人）</t>
  </si>
  <si>
    <t>2014年贫困人口数（人）</t>
  </si>
  <si>
    <t>2015年减贫计划（人）</t>
  </si>
  <si>
    <t>贫困人口因素测算</t>
  </si>
  <si>
    <t>减贫人口因素测算</t>
  </si>
  <si>
    <t>全省</t>
  </si>
  <si>
    <t>重点县</t>
  </si>
  <si>
    <t>面上县</t>
  </si>
  <si>
    <t>1、长沙市</t>
  </si>
  <si>
    <t>芙蓉区</t>
  </si>
  <si>
    <t>天心区</t>
  </si>
  <si>
    <t>岳麓区</t>
  </si>
  <si>
    <t>开福区</t>
  </si>
  <si>
    <t>雨花区</t>
  </si>
  <si>
    <t>高新区</t>
  </si>
  <si>
    <t>望城区</t>
  </si>
  <si>
    <t>长沙县</t>
  </si>
  <si>
    <t>宁乡县</t>
  </si>
  <si>
    <t>浏阳市</t>
  </si>
  <si>
    <t>2、株洲市</t>
  </si>
  <si>
    <t>荷塘区</t>
  </si>
  <si>
    <t>芦淞区</t>
  </si>
  <si>
    <t>石峰区</t>
  </si>
  <si>
    <t>云龙新区</t>
  </si>
  <si>
    <t>天元区</t>
  </si>
  <si>
    <t>株洲县</t>
  </si>
  <si>
    <t>攸县</t>
  </si>
  <si>
    <t>▲茶陵县</t>
  </si>
  <si>
    <t>▲炎陵县</t>
  </si>
  <si>
    <t>醴陵市</t>
  </si>
  <si>
    <t>3、湘潭市</t>
  </si>
  <si>
    <t>雨湖区</t>
  </si>
  <si>
    <t>岳塘区</t>
  </si>
  <si>
    <t>湘潭县</t>
  </si>
  <si>
    <t>湘乡市</t>
  </si>
  <si>
    <t>韶山市</t>
  </si>
  <si>
    <t>九华示范区</t>
  </si>
  <si>
    <t>昭山示范区</t>
  </si>
  <si>
    <t>4、衡阳市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</si>
  <si>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</si>
  <si>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</si>
  <si>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</si>
  <si>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</si>
  <si>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</si>
  <si>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</si>
  <si>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</si>
  <si>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</si>
  <si>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</si>
  <si>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■祁东县</t>
  </si>
  <si>
    <t>耒阳市</t>
  </si>
  <si>
    <t>常宁市</t>
  </si>
  <si>
    <t>开发区</t>
  </si>
  <si>
    <t>白沙工业园</t>
  </si>
  <si>
    <t>5、邵阳市</t>
  </si>
  <si>
    <t>双清区</t>
  </si>
  <si>
    <t>大祥区</t>
  </si>
  <si>
    <t>北塔区</t>
  </si>
  <si>
    <t>邵东县</t>
  </si>
  <si>
    <t>▲新邵县</t>
  </si>
  <si>
    <t>▲邵阳县</t>
  </si>
  <si>
    <t>▲隆回县</t>
  </si>
  <si>
    <t>▲洞口县</t>
  </si>
  <si>
    <t>▲绥宁县</t>
  </si>
  <si>
    <t>▲新宁县</t>
  </si>
  <si>
    <t>▲城步县</t>
  </si>
  <si>
    <t>▲武冈市</t>
  </si>
  <si>
    <t>6、岳阳市</t>
  </si>
  <si>
    <t>◆平江县</t>
  </si>
  <si>
    <t>岳阳经济开发区</t>
  </si>
  <si>
    <t>南湖风景区</t>
  </si>
  <si>
    <t>7、常德市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</si>
  <si>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</si>
  <si>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</si>
  <si>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</si>
  <si>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</si>
  <si>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</si>
  <si>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</si>
  <si>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</si>
  <si>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▲石门县</t>
  </si>
  <si>
    <t>津  市</t>
  </si>
  <si>
    <t>常德经济技术开发区(德山)</t>
  </si>
  <si>
    <t>桃花源区</t>
  </si>
  <si>
    <t>柳叶湖</t>
  </si>
  <si>
    <t>西  湖</t>
  </si>
  <si>
    <t>西洞庭</t>
  </si>
  <si>
    <t>贺家山</t>
  </si>
  <si>
    <t>8、张家界市</t>
  </si>
  <si>
    <t>■永定区</t>
  </si>
  <si>
    <t>■武陵源区</t>
  </si>
  <si>
    <t>▲慈利县</t>
  </si>
  <si>
    <t>▲桑植县</t>
  </si>
  <si>
    <t>9、益阳市</t>
  </si>
  <si>
    <t>资阳区</t>
  </si>
  <si>
    <t>赫山区</t>
  </si>
  <si>
    <t xml:space="preserve">南县  </t>
  </si>
  <si>
    <t>桃江县</t>
  </si>
  <si>
    <t>▲安化县</t>
  </si>
  <si>
    <t>沅江市</t>
  </si>
  <si>
    <t>大通湖区</t>
  </si>
  <si>
    <t>10、郴州市</t>
  </si>
  <si>
    <t>北湖区</t>
  </si>
  <si>
    <t>苏仙区</t>
  </si>
  <si>
    <t>桂阳县</t>
  </si>
  <si>
    <t>▲宜章县</t>
  </si>
  <si>
    <t>永兴县</t>
  </si>
  <si>
    <t>嘉禾县</t>
  </si>
  <si>
    <t>临武县</t>
  </si>
  <si>
    <t>▲汝城县</t>
  </si>
  <si>
    <t>▲桂东县</t>
  </si>
  <si>
    <t>▲安仁县</t>
  </si>
  <si>
    <t>资兴市</t>
  </si>
  <si>
    <t>有色金属园区</t>
  </si>
  <si>
    <t>11、永州市</t>
  </si>
  <si>
    <t>零陵区</t>
  </si>
  <si>
    <t>冷水滩区</t>
  </si>
  <si>
    <t>祁阳县</t>
  </si>
  <si>
    <t>东安县</t>
  </si>
  <si>
    <t>■双牌县</t>
  </si>
  <si>
    <t>道县</t>
  </si>
  <si>
    <t>■江永县</t>
  </si>
  <si>
    <t>■宁远县</t>
  </si>
  <si>
    <t>蓝山县</t>
  </si>
  <si>
    <t>◆新田县</t>
  </si>
  <si>
    <t>◆江华县</t>
  </si>
  <si>
    <t>金洞</t>
  </si>
  <si>
    <t>回龙圩</t>
  </si>
  <si>
    <t>凤凰园管理区</t>
  </si>
  <si>
    <t>12、怀化市</t>
  </si>
  <si>
    <t>■鹤城区</t>
  </si>
  <si>
    <t>▲中方县</t>
  </si>
  <si>
    <t>▲沅陵县</t>
  </si>
  <si>
    <t>▲辰溪县</t>
  </si>
  <si>
    <t>▲溆浦县</t>
  </si>
  <si>
    <t>▲会同县</t>
  </si>
  <si>
    <t>▲麻阳县</t>
  </si>
  <si>
    <t>▲新晃县</t>
  </si>
  <si>
    <t>▲芷江县</t>
  </si>
  <si>
    <t>▲靖州县</t>
  </si>
  <si>
    <t>▲通道县</t>
  </si>
  <si>
    <t>■洪江市</t>
  </si>
  <si>
    <t>■洪江区</t>
  </si>
  <si>
    <t>13、娄底市</t>
  </si>
  <si>
    <t>娄星区</t>
  </si>
  <si>
    <t>■双峰县</t>
  </si>
  <si>
    <t>▲新化县</t>
  </si>
  <si>
    <t>冷水江市</t>
  </si>
  <si>
    <t>▲涟源市</t>
  </si>
  <si>
    <t>14、湘西州</t>
  </si>
  <si>
    <t>■吉首市</t>
  </si>
  <si>
    <t>▲泸溪县</t>
  </si>
  <si>
    <t>▲凤凰县</t>
  </si>
  <si>
    <t>▲花垣县</t>
  </si>
  <si>
    <t>▲保靖县</t>
  </si>
  <si>
    <t>▲古丈县</t>
  </si>
  <si>
    <t>▲永顺县</t>
  </si>
  <si>
    <t>▲龙山县</t>
  </si>
  <si>
    <t>附件</t>
    <phoneticPr fontId="10" type="noConversion"/>
  </si>
  <si>
    <t>2020年市本级财政专项扶贫资金（第二批）分配表</t>
    <phoneticPr fontId="10" type="noConversion"/>
  </si>
  <si>
    <t>经济技术开发区</t>
    <phoneticPr fontId="10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</si>
</sst>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_ "/>
    <numFmt numFmtId="179" formatCode="0_ ;[Red]\-0\ "/>
  </numFmts>
  <fonts count="15">
    <font>
      <sz val="12"/>
      <name val="宋体"/>
      <charset val="134"/>
    </font>
    <font>
      <b/>
      <sz val="12"/>
      <name val="宋体"/>
      <charset val="134"/>
    </font>
    <font>
      <b/>
      <sz val="20"/>
      <name val="方正小标宋简体"/>
      <family val="4"/>
      <charset val="134"/>
    </font>
    <font>
      <sz val="12"/>
      <name val="楷体_GB2312"/>
      <family val="3"/>
      <charset val="134"/>
    </font>
    <font>
      <b/>
      <sz val="12"/>
      <color indexed="10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sz val="20"/>
      <name val="方正小标宋简体"/>
      <family val="4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6" fillId="0" borderId="0"/>
    <xf numFmtId="0" fontId="9" fillId="0" borderId="0"/>
    <xf numFmtId="0" fontId="9" fillId="0" borderId="0">
      <alignment vertical="center"/>
    </xf>
  </cellStyleXfs>
  <cellXfs count="57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shrinkToFit="1"/>
    </xf>
    <xf numFmtId="0" fontId="0" fillId="0" borderId="0" xfId="0" applyFill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8" fontId="0" fillId="0" borderId="0" xfId="0" applyNumberFormat="1" applyFill="1"/>
    <xf numFmtId="0" fontId="0" fillId="0" borderId="0" xfId="0" applyFont="1" applyFill="1" applyAlignment="1">
      <alignment horizontal="center" shrinkToFit="1"/>
    </xf>
    <xf numFmtId="0" fontId="0" fillId="0" borderId="0" xfId="0" applyFont="1" applyFill="1"/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178" fontId="0" fillId="0" borderId="0" xfId="0" applyNumberFormat="1" applyFont="1"/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shrinkToFit="1"/>
    </xf>
    <xf numFmtId="0" fontId="1" fillId="0" borderId="1" xfId="4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shrinkToFit="1"/>
    </xf>
    <xf numFmtId="0" fontId="0" fillId="0" borderId="1" xfId="4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/>
    </xf>
    <xf numFmtId="179" fontId="0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  <xf numFmtId="177" fontId="5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4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178" fontId="2" fillId="0" borderId="0" xfId="0" applyNumberFormat="1" applyFont="1" applyFill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</cellXfs>
  <cellStyles count="5">
    <cellStyle name="常规" xfId="0" builtinId="0"/>
    <cellStyle name="常规 2" xfId="1"/>
    <cellStyle name="常规_Sheet1" xfId="2"/>
    <cellStyle name="常规_Sheet2" xfId="3"/>
    <cellStyle name="常规_分县贫困人口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162"/>
  <sheetViews>
    <sheetView tabSelected="1" zoomScale="85" workbookViewId="0">
      <pane ySplit="5" topLeftCell="A6" activePane="bottomLeft" state="frozen"/>
      <selection pane="bottomLeft" activeCell="A2" sqref="A2:IV2"/>
    </sheetView>
  </sheetViews>
  <sheetFormatPr defaultRowHeight="18.75"/>
  <cols>
    <col min="1" max="1" width="17" style="40" customWidth="1"/>
    <col min="2" max="2" width="10" style="40" customWidth="1"/>
    <col min="3" max="3" width="12.625" style="40" customWidth="1"/>
    <col min="4" max="4" width="14.625" style="40" customWidth="1"/>
    <col min="5" max="5" width="14.375" style="40" customWidth="1"/>
    <col min="6" max="6" width="13.75" style="40" customWidth="1"/>
    <col min="7" max="233" width="8.75" style="40" customWidth="1"/>
    <col min="234" max="234" width="8.75" style="40" bestFit="1" customWidth="1"/>
    <col min="235" max="16384" width="9" style="40"/>
  </cols>
  <sheetData>
    <row r="1" spans="1:6" ht="33.75" customHeight="1">
      <c r="A1" s="41" t="s">
        <v>181</v>
      </c>
    </row>
    <row r="2" spans="1:6" ht="61.5" customHeight="1">
      <c r="A2" s="46" t="s">
        <v>182</v>
      </c>
      <c r="B2" s="46"/>
      <c r="C2" s="46"/>
      <c r="D2" s="46"/>
      <c r="E2" s="46"/>
      <c r="F2" s="46"/>
    </row>
    <row r="3" spans="1:6" ht="18" customHeight="1">
      <c r="A3" s="47" t="s">
        <v>0</v>
      </c>
      <c r="B3" s="47"/>
      <c r="C3" s="47"/>
      <c r="D3" s="47"/>
      <c r="E3" s="47"/>
      <c r="F3" s="47"/>
    </row>
    <row r="4" spans="1:6" ht="22.5" customHeight="1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8" t="s">
        <v>6</v>
      </c>
    </row>
    <row r="5" spans="1:6" ht="22.5" customHeight="1">
      <c r="A5" s="48"/>
      <c r="B5" s="48"/>
      <c r="C5" s="49"/>
      <c r="D5" s="50"/>
      <c r="E5" s="49"/>
      <c r="F5" s="48"/>
    </row>
    <row r="6" spans="1:6" ht="31.5" customHeight="1">
      <c r="A6" s="44" t="s">
        <v>7</v>
      </c>
      <c r="B6" s="42">
        <v>130</v>
      </c>
      <c r="C6" s="42">
        <v>60</v>
      </c>
      <c r="D6" s="43">
        <v>70</v>
      </c>
      <c r="E6" s="44"/>
      <c r="F6" s="43"/>
    </row>
    <row r="7" spans="1:6" ht="31.5" customHeight="1">
      <c r="A7" s="44" t="s">
        <v>8</v>
      </c>
      <c r="B7" s="42">
        <v>10</v>
      </c>
      <c r="C7" s="42"/>
      <c r="D7" s="43">
        <v>10</v>
      </c>
      <c r="E7" s="44"/>
      <c r="F7" s="43"/>
    </row>
    <row r="8" spans="1:6" ht="31.5" customHeight="1">
      <c r="A8" s="44" t="s">
        <v>9</v>
      </c>
      <c r="B8" s="42">
        <v>15</v>
      </c>
      <c r="C8" s="42"/>
      <c r="D8" s="43">
        <v>15</v>
      </c>
      <c r="E8" s="44"/>
      <c r="F8" s="43"/>
    </row>
    <row r="9" spans="1:6" s="38" customFormat="1" ht="31.5" customHeight="1">
      <c r="A9" s="45" t="s">
        <v>10</v>
      </c>
      <c r="B9" s="42">
        <v>71</v>
      </c>
      <c r="C9" s="42"/>
      <c r="D9" s="42"/>
      <c r="E9" s="44">
        <v>65</v>
      </c>
      <c r="F9" s="42">
        <v>6</v>
      </c>
    </row>
    <row r="10" spans="1:6" ht="31.5" customHeight="1">
      <c r="A10" s="45" t="s">
        <v>11</v>
      </c>
      <c r="B10" s="42">
        <v>69.58</v>
      </c>
      <c r="C10" s="45"/>
      <c r="D10" s="45"/>
      <c r="E10" s="44">
        <v>68.58</v>
      </c>
      <c r="F10" s="45">
        <v>1</v>
      </c>
    </row>
    <row r="11" spans="1:6" s="38" customFormat="1" ht="31.5" customHeight="1">
      <c r="A11" s="45" t="s">
        <v>12</v>
      </c>
      <c r="B11" s="42">
        <v>35</v>
      </c>
      <c r="C11" s="45"/>
      <c r="D11" s="45"/>
      <c r="E11" s="44">
        <v>34</v>
      </c>
      <c r="F11" s="45">
        <v>1</v>
      </c>
    </row>
    <row r="12" spans="1:6" s="38" customFormat="1" ht="31.5" customHeight="1">
      <c r="A12" s="45" t="s">
        <v>13</v>
      </c>
      <c r="B12" s="42">
        <v>23</v>
      </c>
      <c r="C12" s="45"/>
      <c r="D12" s="45"/>
      <c r="E12" s="44">
        <v>23</v>
      </c>
      <c r="F12" s="45"/>
    </row>
    <row r="13" spans="1:6" s="38" customFormat="1" ht="31.5" customHeight="1">
      <c r="A13" s="45" t="s">
        <v>14</v>
      </c>
      <c r="B13" s="42">
        <v>27</v>
      </c>
      <c r="C13" s="45"/>
      <c r="D13" s="45"/>
      <c r="E13" s="44">
        <v>26</v>
      </c>
      <c r="F13" s="45">
        <v>1</v>
      </c>
    </row>
    <row r="14" spans="1:6" s="38" customFormat="1" ht="31.5" customHeight="1">
      <c r="A14" s="45" t="s">
        <v>15</v>
      </c>
      <c r="B14" s="42">
        <v>30</v>
      </c>
      <c r="C14" s="45"/>
      <c r="D14" s="45"/>
      <c r="E14" s="44">
        <v>29</v>
      </c>
      <c r="F14" s="45">
        <v>1</v>
      </c>
    </row>
    <row r="15" spans="1:6" ht="31.5" customHeight="1">
      <c r="A15" s="45" t="s">
        <v>16</v>
      </c>
      <c r="B15" s="42">
        <v>10</v>
      </c>
      <c r="C15" s="45"/>
      <c r="D15" s="45"/>
      <c r="E15" s="44">
        <v>10</v>
      </c>
      <c r="F15" s="45"/>
    </row>
    <row r="16" spans="1:6" ht="31.5" customHeight="1">
      <c r="A16" s="45" t="s">
        <v>17</v>
      </c>
      <c r="B16" s="42">
        <v>10</v>
      </c>
      <c r="C16" s="45"/>
      <c r="D16" s="45"/>
      <c r="E16" s="44">
        <v>10</v>
      </c>
      <c r="F16" s="45"/>
    </row>
    <row r="17" spans="1:6" ht="31.5" customHeight="1">
      <c r="A17" s="45" t="s">
        <v>18</v>
      </c>
      <c r="B17" s="42">
        <v>10</v>
      </c>
      <c r="C17" s="45"/>
      <c r="D17" s="45"/>
      <c r="E17" s="44">
        <v>10</v>
      </c>
      <c r="F17" s="45"/>
    </row>
    <row r="18" spans="1:6" ht="31.5" customHeight="1">
      <c r="A18" s="42" t="s">
        <v>183</v>
      </c>
      <c r="B18" s="42">
        <v>10</v>
      </c>
      <c r="C18" s="45"/>
      <c r="D18" s="45"/>
      <c r="E18" s="44">
        <v>10</v>
      </c>
      <c r="F18" s="45"/>
    </row>
    <row r="19" spans="1:6" ht="31.5" customHeight="1">
      <c r="A19" s="42" t="s">
        <v>19</v>
      </c>
      <c r="B19" s="42">
        <v>10</v>
      </c>
      <c r="C19" s="42"/>
      <c r="D19" s="42"/>
      <c r="E19" s="44">
        <v>10</v>
      </c>
      <c r="F19" s="42"/>
    </row>
    <row r="20" spans="1:6" ht="31.5" customHeight="1">
      <c r="A20" s="42" t="s">
        <v>20</v>
      </c>
      <c r="B20" s="42">
        <f>SUM(B6:B19)</f>
        <v>460.58</v>
      </c>
      <c r="C20" s="42">
        <f>SUM(C6:C19)</f>
        <v>60</v>
      </c>
      <c r="D20" s="42">
        <f>SUM(D6:D19)</f>
        <v>95</v>
      </c>
      <c r="E20" s="44">
        <v>295.58</v>
      </c>
      <c r="F20" s="42">
        <f>SUM(F6:F19)</f>
        <v>10</v>
      </c>
    </row>
    <row r="21" spans="1:6" s="38" customFormat="1" ht="12.75" customHeight="1"/>
    <row r="22" spans="1:6" s="38" customFormat="1" ht="12.75" customHeight="1"/>
    <row r="23" spans="1:6" s="38" customFormat="1" ht="12.75" customHeight="1"/>
    <row r="24" spans="1:6" s="38" customFormat="1" ht="12.75" customHeight="1"/>
    <row r="25" spans="1:6" s="38" customFormat="1" ht="12.75" customHeight="1"/>
    <row r="26" spans="1:6" s="38" customFormat="1" ht="12.75" customHeight="1"/>
    <row r="27" spans="1:6" s="38" customFormat="1" ht="12.75" customHeight="1"/>
    <row r="28" spans="1:6" s="38" customFormat="1" ht="12.75" customHeight="1"/>
    <row r="29" spans="1:6" s="38" customFormat="1" ht="12.75" customHeight="1"/>
    <row r="30" spans="1:6" s="38" customFormat="1" ht="12.75" customHeight="1"/>
    <row r="31" spans="1:6" s="38" customFormat="1" ht="12.75" customHeight="1"/>
    <row r="32" spans="1:6" s="38" customFormat="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s="38" customFormat="1" ht="12.75" customHeight="1"/>
    <row r="41" s="38" customFormat="1" ht="12.75" customHeight="1"/>
    <row r="42" s="38" customFormat="1" ht="12.75" customHeight="1"/>
    <row r="43" s="38" customFormat="1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s="38" customFormat="1" ht="12.75" customHeight="1"/>
    <row r="54" s="38" customFormat="1" ht="12.75" customHeight="1"/>
    <row r="55" s="38" customFormat="1" ht="12.75" customHeight="1"/>
    <row r="56" s="38" customFormat="1" ht="12.75" customHeight="1"/>
    <row r="57" s="38" customFormat="1" ht="12.75" customHeight="1"/>
    <row r="58" s="38" customFormat="1" ht="12.75" customHeight="1"/>
    <row r="59" s="38" customFormat="1" ht="12.75" customHeight="1"/>
    <row r="60" s="39" customFormat="1" ht="12.75" customHeight="1"/>
    <row r="61" ht="12.75" customHeight="1"/>
    <row r="62" ht="12.75" customHeight="1"/>
    <row r="63" ht="12.75" customHeight="1"/>
    <row r="64" ht="12.75" customHeight="1"/>
    <row r="65" ht="12.75" customHeight="1"/>
    <row r="67" s="38" customFormat="1" ht="12.75" customHeight="1"/>
    <row r="68" ht="12.75" customHeight="1"/>
    <row r="69" ht="12.75" customHeight="1"/>
    <row r="70" ht="12.75" customHeight="1"/>
    <row r="71" s="38" customFormat="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s="38" customFormat="1" ht="12.75" customHeight="1"/>
    <row r="80" s="38" customFormat="1" ht="12.75" customHeight="1"/>
    <row r="81" s="38" customFormat="1" ht="12.75" customHeight="1"/>
    <row r="82" ht="12.75" customHeight="1"/>
    <row r="83" ht="12.75" customHeight="1"/>
    <row r="84" s="38" customFormat="1" ht="12.75" customHeight="1"/>
    <row r="85" ht="12.75" customHeight="1"/>
    <row r="86" ht="12.75" customHeight="1"/>
    <row r="87" s="38" customFormat="1" ht="12.75" customHeight="1"/>
    <row r="88" s="38" customFormat="1" ht="12.75" customHeight="1"/>
    <row r="89" s="38" customFormat="1" ht="12.75" customHeight="1"/>
    <row r="90" s="38" customFormat="1" ht="12.75" customHeight="1"/>
    <row r="91" s="38" customFormat="1" ht="12.75" customHeight="1"/>
    <row r="92" s="38" customFormat="1" ht="12.75" customHeight="1"/>
    <row r="93" ht="12.75" customHeight="1"/>
    <row r="94" ht="12.75" customHeight="1"/>
    <row r="95" ht="12.75" customHeight="1"/>
    <row r="96" ht="12.75" customHeight="1"/>
    <row r="97" s="38" customFormat="1" ht="12.75" customHeight="1"/>
    <row r="98" s="38" customFormat="1" ht="12.75" customHeight="1"/>
    <row r="99" s="38" customFormat="1" ht="12.75" customHeight="1"/>
    <row r="100" s="38" customFormat="1" ht="12.75" customHeight="1"/>
    <row r="101" s="38" customFormat="1" ht="12.75" customHeight="1"/>
    <row r="102" s="38" customFormat="1" ht="12.75" customHeight="1"/>
    <row r="103" ht="12.75" customHeight="1"/>
    <row r="104" s="38" customFormat="1" ht="12.75" customHeight="1"/>
    <row r="105" ht="12.75" customHeight="1"/>
    <row r="106" s="38" customFormat="1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s="38" customFormat="1" ht="12.75" customHeight="1"/>
    <row r="113" s="38" customFormat="1" ht="12.75" customHeight="1"/>
    <row r="114" s="38" customFormat="1" ht="12.75" customHeight="1"/>
    <row r="115" s="38" customFormat="1" ht="12.75" customHeight="1"/>
    <row r="116" s="38" customFormat="1" ht="12.75" customHeight="1"/>
    <row r="117" s="38" customFormat="1" ht="12.75" customHeight="1"/>
    <row r="118" s="38" customFormat="1" ht="12.75" customHeight="1"/>
    <row r="119" ht="12.75" customHeight="1"/>
    <row r="120" s="38" customFormat="1" ht="12.75" customHeight="1"/>
    <row r="121" s="38" customFormat="1" ht="12.75" customHeight="1"/>
    <row r="122" s="38" customFormat="1" ht="12.75" customHeight="1"/>
    <row r="123" ht="12.75" customHeight="1"/>
    <row r="124" ht="12.75" customHeight="1"/>
    <row r="125" ht="12.75" customHeight="1"/>
    <row r="126" s="38" customFormat="1" ht="12.75" customHeight="1"/>
    <row r="127" s="38" customFormat="1" ht="12.75" customHeight="1"/>
    <row r="128" s="38" customFormat="1" ht="12.75" customHeight="1"/>
    <row r="129" s="38" customFormat="1" ht="12.75" customHeight="1"/>
    <row r="130" s="38" customFormat="1" ht="12.75" customHeight="1"/>
    <row r="131" s="38" customFormat="1" ht="12.75" customHeight="1"/>
    <row r="132" ht="12.75" customHeight="1"/>
    <row r="133" ht="12.75" customHeight="1"/>
    <row r="134" s="38" customFormat="1" ht="12.75" customHeight="1"/>
    <row r="135" ht="12.75" customHeight="1"/>
    <row r="136" s="38" customFormat="1" ht="12.75" customHeight="1"/>
    <row r="137" s="38" customFormat="1" ht="12.75" customHeight="1"/>
    <row r="138" s="39" customFormat="1" ht="12.75" customHeight="1"/>
    <row r="139" ht="12.75" customHeight="1"/>
    <row r="140" s="38" customFormat="1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s="38" customFormat="1" ht="12.75" customHeight="1"/>
    <row r="154" s="38" customFormat="1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</sheetData>
  <mergeCells count="8">
    <mergeCell ref="A2:F2"/>
    <mergeCell ref="A3:F3"/>
    <mergeCell ref="A4:A5"/>
    <mergeCell ref="B4:B5"/>
    <mergeCell ref="F4:F5"/>
    <mergeCell ref="C4:C5"/>
    <mergeCell ref="D4:D5"/>
    <mergeCell ref="E4:E5"/>
  </mergeCells>
  <phoneticPr fontId="10" type="noConversion"/>
  <printOptions horizontalCentered="1"/>
  <pageMargins left="0.51181102362204722" right="0.51181102362204722" top="0.98425196850393704" bottom="0.78740157480314965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07"/>
  <sheetViews>
    <sheetView zoomScaleSheetLayoutView="100" workbookViewId="0">
      <selection activeCell="G16" sqref="G16"/>
    </sheetView>
  </sheetViews>
  <sheetFormatPr defaultColWidth="8.75" defaultRowHeight="14.25"/>
  <cols>
    <col min="1" max="1" width="3.625" style="2" customWidth="1"/>
    <col min="2" max="2" width="3.625" style="3" hidden="1" customWidth="1"/>
    <col min="3" max="3" width="15.25" style="3" customWidth="1"/>
    <col min="4" max="4" width="5.375" style="4" hidden="1" customWidth="1"/>
    <col min="5" max="5" width="21.875" style="5" hidden="1" customWidth="1"/>
    <col min="6" max="6" width="19" style="5" customWidth="1"/>
    <col min="7" max="7" width="16.25" style="6" customWidth="1"/>
    <col min="8" max="9" width="8.75" style="7" customWidth="1"/>
    <col min="10" max="16384" width="8.75" style="3"/>
  </cols>
  <sheetData>
    <row r="1" spans="1:10" ht="30.6" customHeight="1">
      <c r="A1" s="8"/>
      <c r="B1" s="9"/>
      <c r="C1" s="53" t="s">
        <v>21</v>
      </c>
      <c r="D1" s="53"/>
      <c r="E1" s="53"/>
      <c r="F1" s="53"/>
      <c r="G1" s="53"/>
      <c r="H1" s="54"/>
      <c r="I1" s="54"/>
    </row>
    <row r="2" spans="1:10" ht="9.9499999999999993" customHeight="1">
      <c r="A2" s="8"/>
      <c r="B2" s="9"/>
      <c r="C2" s="10"/>
      <c r="D2" s="11"/>
      <c r="E2" s="11" t="s">
        <v>22</v>
      </c>
      <c r="F2" s="12"/>
      <c r="G2" s="13"/>
      <c r="H2" s="14"/>
      <c r="I2" s="14"/>
    </row>
    <row r="3" spans="1:10" ht="29.25" customHeight="1">
      <c r="A3" s="55" t="s">
        <v>23</v>
      </c>
      <c r="B3" s="16"/>
      <c r="C3" s="56" t="s">
        <v>24</v>
      </c>
      <c r="D3" s="52" t="s">
        <v>25</v>
      </c>
      <c r="E3" s="52" t="s">
        <v>26</v>
      </c>
      <c r="F3" s="52"/>
      <c r="G3" s="56" t="s">
        <v>27</v>
      </c>
      <c r="H3" s="51" t="s">
        <v>28</v>
      </c>
      <c r="I3" s="51" t="s">
        <v>29</v>
      </c>
      <c r="J3" s="51" t="s">
        <v>2</v>
      </c>
    </row>
    <row r="4" spans="1:10" ht="23.25" customHeight="1">
      <c r="A4" s="55"/>
      <c r="B4" s="16"/>
      <c r="C4" s="56"/>
      <c r="D4" s="52"/>
      <c r="E4" s="52"/>
      <c r="F4" s="52"/>
      <c r="G4" s="56"/>
      <c r="H4" s="51"/>
      <c r="I4" s="51"/>
      <c r="J4" s="51"/>
    </row>
    <row r="5" spans="1:10" ht="18.75" customHeight="1">
      <c r="A5" s="17">
        <v>1</v>
      </c>
      <c r="B5" s="16"/>
      <c r="C5" s="18" t="s">
        <v>30</v>
      </c>
      <c r="D5" s="19">
        <f t="shared" ref="D5:J5" si="0">SUM(D8:D167)/2</f>
        <v>7040000</v>
      </c>
      <c r="E5" s="20">
        <f t="shared" si="0"/>
        <v>1080000</v>
      </c>
      <c r="F5" s="21">
        <v>5960000</v>
      </c>
      <c r="G5" s="20">
        <v>1094399</v>
      </c>
      <c r="H5" s="22">
        <f t="shared" si="0"/>
        <v>35000</v>
      </c>
      <c r="I5" s="22">
        <f t="shared" si="0"/>
        <v>35000</v>
      </c>
      <c r="J5" s="22">
        <f t="shared" si="0"/>
        <v>70000</v>
      </c>
    </row>
    <row r="6" spans="1:10" customFormat="1" ht="18.75" customHeight="1">
      <c r="A6" s="17"/>
      <c r="B6" s="16"/>
      <c r="C6" s="18" t="s">
        <v>31</v>
      </c>
      <c r="D6" s="19"/>
      <c r="E6" s="20"/>
      <c r="F6" s="21">
        <f>SUM(F27:F28,F49,F59:F66,F74,F88,F97:F100,F106,F114,F118:F120,F128,F130:F131,F133:F134,F139:F151,F154:F155,F157,F160:F167)</f>
        <v>4013987</v>
      </c>
      <c r="G6" s="21">
        <f>SUM(G27:G28,G49,G59:G66,G74,G88,G97:G100,G106,G114,G118:G120,G128,G130:G131,G133:G134,G139:G151,G154:G155,G157,G160:G167)</f>
        <v>761204</v>
      </c>
      <c r="H6" s="22">
        <f>SUM(H27:H28,H49,H59:H66,H74,H88,H97:H100,H106,H114,H118:H120,H128,H130:H131,H133:H134,H139:H151,H154:H155,H157,H160:H167)</f>
        <v>23866</v>
      </c>
      <c r="I6" s="22">
        <f>SUM(I27:I28,I49,I59:I66,I74,I88,I97:I100,I106,I114,I118:I120,I128,I130:I131,I133:I134,I139:I151,I154:I155,I157,I160:I167)</f>
        <v>24824</v>
      </c>
      <c r="J6" s="22">
        <f>SUM(J27:J28,J49,J59:J66,J74,J88,J97:J100,J106,J114,J118:J120,J128,J130:J131,J133:J134,J139:J151,J154:J155,J157,J160:J167)</f>
        <v>48690</v>
      </c>
    </row>
    <row r="7" spans="1:10" customFormat="1" ht="18.75" customHeight="1">
      <c r="A7" s="17"/>
      <c r="B7" s="16"/>
      <c r="C7" s="18" t="s">
        <v>32</v>
      </c>
      <c r="D7" s="19"/>
      <c r="E7" s="20"/>
      <c r="F7" s="21">
        <f>SUM(F15:F18,F25:F26,F29,F33:F35,F45:F48,F50:F51,F55:F58,F68:F73,F75:F78,F81:F87,F89,F93,F102:F105,F107,F109,F111:F113,F115:F117,F121,F124:F127,F129,F132,F135:F137,F153,F156,F158)</f>
        <v>1872475</v>
      </c>
      <c r="G7" s="21">
        <f>SUM(G15:G18,G25:G26,G29,G33:G35,G45:G48,G50:G51,G55:G58,G68:G73,G75:G78,G81:G87,G89,G93,G102:G105,G107,G109,G111:G113,G115:G117,G121,G124:G127,G129,G132,G135:G137,G153,G156,G158)</f>
        <v>312107</v>
      </c>
      <c r="H7" s="22">
        <f>SUM(H15:H18,H25:H26,H29,H33:H35,H45:H48,H50:H51,H55:H58,H68:H73,H75:H78,H81:H87,H89,H93,H102:H105,H107,H109,H111:H113,H115:H117,H121,H124:H127,H129,H132,H135:H137,H153,H156,H158)</f>
        <v>11134</v>
      </c>
      <c r="I7" s="22">
        <f>SUM(I15:I18,I25:I26,I29,I33:I35,I45:I48,I50:I51,I55:I58,I68:I73,I75:I78,I81:I87,I89,I93,I102:I105,I107,I109,I111:I113,I115:I117,I121,I124:I127,I129,I132,I135:I137,I153,I156,I158)</f>
        <v>10176</v>
      </c>
      <c r="J7" s="22">
        <f>SUM(J15:J18,J25:J26,J29,J33:J35,J45:J48,J50:J51,J55:J58,J68:J73,J75:J78,J81:J87,J89,J93,J102:J105,J107,J109,J111:J113,J115:J117,J121,J124:J127,J129,J132,J135:J137,J153,J156,J158)</f>
        <v>21310</v>
      </c>
    </row>
    <row r="8" spans="1:10" s="1" customFormat="1">
      <c r="A8" s="17">
        <v>2</v>
      </c>
      <c r="B8" s="23"/>
      <c r="C8" s="24" t="s">
        <v>33</v>
      </c>
      <c r="D8" s="20">
        <f t="shared" ref="D8:J8" si="1">SUM(D9:D18)</f>
        <v>180840</v>
      </c>
      <c r="E8" s="20">
        <f t="shared" si="1"/>
        <v>24354</v>
      </c>
      <c r="F8" s="21">
        <f t="shared" si="1"/>
        <v>140767</v>
      </c>
      <c r="G8" s="20">
        <f t="shared" si="1"/>
        <v>23226</v>
      </c>
      <c r="H8" s="22">
        <f t="shared" si="1"/>
        <v>837</v>
      </c>
      <c r="I8" s="22">
        <f t="shared" si="1"/>
        <v>757</v>
      </c>
      <c r="J8" s="22">
        <f t="shared" si="1"/>
        <v>1594</v>
      </c>
    </row>
    <row r="9" spans="1:10">
      <c r="A9" s="17">
        <v>3</v>
      </c>
      <c r="B9" s="16">
        <v>0</v>
      </c>
      <c r="C9" s="25" t="s">
        <v>34</v>
      </c>
      <c r="D9" s="19">
        <v>394</v>
      </c>
      <c r="E9" s="26">
        <v>51</v>
      </c>
      <c r="F9" s="27">
        <v>0</v>
      </c>
      <c r="G9" s="26">
        <v>0</v>
      </c>
      <c r="H9" s="28"/>
      <c r="I9" s="28"/>
      <c r="J9" s="31"/>
    </row>
    <row r="10" spans="1:10">
      <c r="A10" s="17">
        <v>4</v>
      </c>
      <c r="B10" s="16">
        <v>0</v>
      </c>
      <c r="C10" s="25" t="s">
        <v>35</v>
      </c>
      <c r="D10" s="19">
        <v>734</v>
      </c>
      <c r="E10" s="26">
        <v>97</v>
      </c>
      <c r="F10" s="27">
        <v>0</v>
      </c>
      <c r="G10" s="26">
        <v>0</v>
      </c>
      <c r="H10" s="28"/>
      <c r="I10" s="28"/>
      <c r="J10" s="31"/>
    </row>
    <row r="11" spans="1:10">
      <c r="A11" s="17">
        <v>5</v>
      </c>
      <c r="B11" s="16">
        <v>0</v>
      </c>
      <c r="C11" s="25" t="s">
        <v>36</v>
      </c>
      <c r="D11" s="19">
        <v>9810</v>
      </c>
      <c r="E11" s="26">
        <v>1314</v>
      </c>
      <c r="F11" s="27">
        <v>0</v>
      </c>
      <c r="G11" s="26">
        <v>0</v>
      </c>
      <c r="H11" s="28"/>
      <c r="I11" s="28"/>
      <c r="J11" s="31"/>
    </row>
    <row r="12" spans="1:10">
      <c r="A12" s="17">
        <v>6</v>
      </c>
      <c r="B12" s="16">
        <v>0</v>
      </c>
      <c r="C12" s="25" t="s">
        <v>37</v>
      </c>
      <c r="D12" s="19">
        <v>5168</v>
      </c>
      <c r="E12" s="26">
        <v>689</v>
      </c>
      <c r="F12" s="27">
        <v>0</v>
      </c>
      <c r="G12" s="26">
        <v>0</v>
      </c>
      <c r="H12" s="28"/>
      <c r="I12" s="28"/>
      <c r="J12" s="31"/>
    </row>
    <row r="13" spans="1:10">
      <c r="A13" s="17">
        <v>7</v>
      </c>
      <c r="B13" s="16">
        <v>0</v>
      </c>
      <c r="C13" s="25" t="s">
        <v>38</v>
      </c>
      <c r="D13" s="19">
        <v>570</v>
      </c>
      <c r="E13" s="26">
        <v>76</v>
      </c>
      <c r="F13" s="27">
        <v>0</v>
      </c>
      <c r="G13" s="26">
        <v>0</v>
      </c>
      <c r="H13" s="28"/>
      <c r="I13" s="28"/>
      <c r="J13" s="31"/>
    </row>
    <row r="14" spans="1:10">
      <c r="A14" s="17">
        <v>8</v>
      </c>
      <c r="B14" s="16">
        <v>0</v>
      </c>
      <c r="C14" s="29" t="s">
        <v>39</v>
      </c>
      <c r="D14" s="19">
        <v>1464</v>
      </c>
      <c r="E14" s="26">
        <v>194</v>
      </c>
      <c r="F14" s="27">
        <v>0</v>
      </c>
      <c r="G14" s="26">
        <v>0</v>
      </c>
      <c r="H14" s="28"/>
      <c r="I14" s="28"/>
      <c r="J14" s="31"/>
    </row>
    <row r="15" spans="1:10">
      <c r="A15" s="17">
        <v>9</v>
      </c>
      <c r="B15" s="16">
        <v>0</v>
      </c>
      <c r="C15" s="25" t="s">
        <v>40</v>
      </c>
      <c r="D15" s="19">
        <v>21917</v>
      </c>
      <c r="E15" s="26">
        <v>2950</v>
      </c>
      <c r="F15" s="27">
        <f>D15-E15</f>
        <v>18967</v>
      </c>
      <c r="G15" s="26">
        <v>3130</v>
      </c>
      <c r="H15" s="28">
        <f>35000*F15/5886462</f>
        <v>113</v>
      </c>
      <c r="I15" s="28">
        <f>35000*G15/1073311</f>
        <v>102</v>
      </c>
      <c r="J15" s="32">
        <f>H15+I15</f>
        <v>215</v>
      </c>
    </row>
    <row r="16" spans="1:10">
      <c r="A16" s="17">
        <v>10</v>
      </c>
      <c r="B16" s="16">
        <v>0</v>
      </c>
      <c r="C16" s="25" t="s">
        <v>41</v>
      </c>
      <c r="D16" s="19">
        <v>34039</v>
      </c>
      <c r="E16" s="26">
        <v>4630</v>
      </c>
      <c r="F16" s="27">
        <f>D16-E16</f>
        <v>29409</v>
      </c>
      <c r="G16" s="26">
        <v>4852</v>
      </c>
      <c r="H16" s="28">
        <f>35000*F16/5886462</f>
        <v>175</v>
      </c>
      <c r="I16" s="28">
        <f>35000*G16/1073311</f>
        <v>158</v>
      </c>
      <c r="J16" s="32">
        <f t="shared" ref="J16:J79" si="2">H16+I16</f>
        <v>333</v>
      </c>
    </row>
    <row r="17" spans="1:10">
      <c r="A17" s="17">
        <v>11</v>
      </c>
      <c r="B17" s="16">
        <v>0</v>
      </c>
      <c r="C17" s="25" t="s">
        <v>42</v>
      </c>
      <c r="D17" s="19">
        <v>56032</v>
      </c>
      <c r="E17" s="26">
        <v>7537</v>
      </c>
      <c r="F17" s="27">
        <f>D17-E17</f>
        <v>48495</v>
      </c>
      <c r="G17" s="26">
        <v>8001</v>
      </c>
      <c r="H17" s="28">
        <f>35000*F17/5886462</f>
        <v>288</v>
      </c>
      <c r="I17" s="28">
        <f>35000*G17/1073311</f>
        <v>261</v>
      </c>
      <c r="J17" s="32">
        <f t="shared" si="2"/>
        <v>549</v>
      </c>
    </row>
    <row r="18" spans="1:10">
      <c r="A18" s="17">
        <v>12</v>
      </c>
      <c r="B18" s="16">
        <v>0</v>
      </c>
      <c r="C18" s="25" t="s">
        <v>43</v>
      </c>
      <c r="D18" s="19">
        <v>50712</v>
      </c>
      <c r="E18" s="26">
        <v>6816</v>
      </c>
      <c r="F18" s="27">
        <f>D18-E18</f>
        <v>43896</v>
      </c>
      <c r="G18" s="26">
        <v>7243</v>
      </c>
      <c r="H18" s="28">
        <f>35000*F18/5886462</f>
        <v>261</v>
      </c>
      <c r="I18" s="28">
        <f>35000*G18/1073311</f>
        <v>236</v>
      </c>
      <c r="J18" s="32">
        <f t="shared" si="2"/>
        <v>497</v>
      </c>
    </row>
    <row r="19" spans="1:10" s="1" customFormat="1">
      <c r="A19" s="17">
        <v>13</v>
      </c>
      <c r="B19" s="23"/>
      <c r="C19" s="24" t="s">
        <v>44</v>
      </c>
      <c r="D19" s="20">
        <f t="shared" ref="D19:J19" si="3">SUM(D20:D29)</f>
        <v>213296</v>
      </c>
      <c r="E19" s="20">
        <f t="shared" si="3"/>
        <v>30008</v>
      </c>
      <c r="F19" s="21">
        <f t="shared" si="3"/>
        <v>172193</v>
      </c>
      <c r="G19" s="20">
        <f t="shared" si="3"/>
        <v>40534</v>
      </c>
      <c r="H19" s="22">
        <f t="shared" si="3"/>
        <v>1024</v>
      </c>
      <c r="I19" s="22">
        <f t="shared" si="3"/>
        <v>1322</v>
      </c>
      <c r="J19" s="22">
        <f t="shared" si="3"/>
        <v>2346</v>
      </c>
    </row>
    <row r="20" spans="1:10">
      <c r="A20" s="17">
        <v>14</v>
      </c>
      <c r="B20" s="16">
        <v>0</v>
      </c>
      <c r="C20" s="25" t="s">
        <v>45</v>
      </c>
      <c r="D20" s="19">
        <v>2051</v>
      </c>
      <c r="E20" s="26">
        <v>0</v>
      </c>
      <c r="F20" s="27">
        <v>0</v>
      </c>
      <c r="G20" s="26">
        <v>0</v>
      </c>
      <c r="H20" s="28">
        <f t="shared" ref="H20:H29" si="4">35000*F20/5886462</f>
        <v>0</v>
      </c>
      <c r="I20" s="28">
        <f t="shared" ref="I20:I29" si="5">35000*G20/1073311</f>
        <v>0</v>
      </c>
      <c r="J20" s="32">
        <f t="shared" si="2"/>
        <v>0</v>
      </c>
    </row>
    <row r="21" spans="1:10">
      <c r="A21" s="17">
        <v>15</v>
      </c>
      <c r="B21" s="16">
        <v>0</v>
      </c>
      <c r="C21" s="25" t="s">
        <v>46</v>
      </c>
      <c r="D21" s="19">
        <v>3311</v>
      </c>
      <c r="E21" s="26">
        <v>0</v>
      </c>
      <c r="F21" s="27">
        <v>0</v>
      </c>
      <c r="G21" s="26">
        <v>0</v>
      </c>
      <c r="H21" s="28">
        <f t="shared" si="4"/>
        <v>0</v>
      </c>
      <c r="I21" s="28">
        <f t="shared" si="5"/>
        <v>0</v>
      </c>
      <c r="J21" s="32">
        <f t="shared" si="2"/>
        <v>0</v>
      </c>
    </row>
    <row r="22" spans="1:10">
      <c r="A22" s="17">
        <v>16</v>
      </c>
      <c r="B22" s="16">
        <v>0</v>
      </c>
      <c r="C22" s="25" t="s">
        <v>47</v>
      </c>
      <c r="D22" s="19">
        <v>1486</v>
      </c>
      <c r="E22" s="26">
        <v>0</v>
      </c>
      <c r="F22" s="27">
        <v>0</v>
      </c>
      <c r="G22" s="26">
        <v>0</v>
      </c>
      <c r="H22" s="28">
        <f t="shared" si="4"/>
        <v>0</v>
      </c>
      <c r="I22" s="28">
        <f t="shared" si="5"/>
        <v>0</v>
      </c>
      <c r="J22" s="32">
        <f t="shared" si="2"/>
        <v>0</v>
      </c>
    </row>
    <row r="23" spans="1:10">
      <c r="A23" s="17">
        <v>17</v>
      </c>
      <c r="B23" s="16">
        <v>0</v>
      </c>
      <c r="C23" s="15" t="s">
        <v>48</v>
      </c>
      <c r="D23" s="19">
        <v>1392</v>
      </c>
      <c r="E23" s="26">
        <v>188</v>
      </c>
      <c r="F23" s="27">
        <v>0</v>
      </c>
      <c r="G23" s="26">
        <v>0</v>
      </c>
      <c r="H23" s="28">
        <f t="shared" si="4"/>
        <v>0</v>
      </c>
      <c r="I23" s="28">
        <f t="shared" si="5"/>
        <v>0</v>
      </c>
      <c r="J23" s="32">
        <f t="shared" si="2"/>
        <v>0</v>
      </c>
    </row>
    <row r="24" spans="1:10">
      <c r="A24" s="17">
        <v>18</v>
      </c>
      <c r="B24" s="16">
        <v>0</v>
      </c>
      <c r="C24" s="25" t="s">
        <v>49</v>
      </c>
      <c r="D24" s="19">
        <v>3524</v>
      </c>
      <c r="E24" s="26">
        <v>481</v>
      </c>
      <c r="F24" s="27">
        <v>0</v>
      </c>
      <c r="G24" s="26">
        <v>0</v>
      </c>
      <c r="H24" s="28">
        <f t="shared" si="4"/>
        <v>0</v>
      </c>
      <c r="I24" s="28">
        <f t="shared" si="5"/>
        <v>0</v>
      </c>
      <c r="J24" s="32">
        <f t="shared" si="2"/>
        <v>0</v>
      </c>
    </row>
    <row r="25" spans="1:10">
      <c r="A25" s="17">
        <v>19</v>
      </c>
      <c r="B25" s="16">
        <v>0</v>
      </c>
      <c r="C25" s="25" t="s">
        <v>50</v>
      </c>
      <c r="D25" s="19">
        <v>17616</v>
      </c>
      <c r="E25" s="26">
        <v>2270</v>
      </c>
      <c r="F25" s="27">
        <f>D25-E25</f>
        <v>15346</v>
      </c>
      <c r="G25" s="19">
        <v>3000</v>
      </c>
      <c r="H25" s="28">
        <f t="shared" si="4"/>
        <v>91</v>
      </c>
      <c r="I25" s="28">
        <f t="shared" si="5"/>
        <v>98</v>
      </c>
      <c r="J25" s="32">
        <f t="shared" si="2"/>
        <v>189</v>
      </c>
    </row>
    <row r="26" spans="1:10">
      <c r="A26" s="17">
        <v>20</v>
      </c>
      <c r="B26" s="16">
        <v>0</v>
      </c>
      <c r="C26" s="25" t="s">
        <v>51</v>
      </c>
      <c r="D26" s="19">
        <v>36362</v>
      </c>
      <c r="E26" s="26">
        <v>4902</v>
      </c>
      <c r="F26" s="27">
        <f>D26-E26</f>
        <v>31460</v>
      </c>
      <c r="G26" s="19">
        <v>5700</v>
      </c>
      <c r="H26" s="28">
        <f t="shared" si="4"/>
        <v>187</v>
      </c>
      <c r="I26" s="28">
        <f t="shared" si="5"/>
        <v>186</v>
      </c>
      <c r="J26" s="32">
        <f t="shared" si="2"/>
        <v>373</v>
      </c>
    </row>
    <row r="27" spans="1:10">
      <c r="A27" s="17">
        <v>21</v>
      </c>
      <c r="B27" s="16">
        <v>1</v>
      </c>
      <c r="C27" s="25" t="s">
        <v>52</v>
      </c>
      <c r="D27" s="19">
        <v>83910</v>
      </c>
      <c r="E27" s="26">
        <v>13000</v>
      </c>
      <c r="F27" s="27">
        <f>D27-E27</f>
        <v>70910</v>
      </c>
      <c r="G27" s="19">
        <v>20000</v>
      </c>
      <c r="H27" s="28">
        <f t="shared" si="4"/>
        <v>422</v>
      </c>
      <c r="I27" s="28">
        <f t="shared" si="5"/>
        <v>652</v>
      </c>
      <c r="J27" s="32">
        <f t="shared" si="2"/>
        <v>1074</v>
      </c>
    </row>
    <row r="28" spans="1:10">
      <c r="A28" s="17">
        <v>22</v>
      </c>
      <c r="B28" s="16">
        <v>1</v>
      </c>
      <c r="C28" s="25" t="s">
        <v>53</v>
      </c>
      <c r="D28" s="19">
        <v>26891</v>
      </c>
      <c r="E28" s="26">
        <v>4182</v>
      </c>
      <c r="F28" s="27">
        <f>D28-E28</f>
        <v>22709</v>
      </c>
      <c r="G28" s="19">
        <v>6000</v>
      </c>
      <c r="H28" s="28">
        <f t="shared" si="4"/>
        <v>135</v>
      </c>
      <c r="I28" s="28">
        <f t="shared" si="5"/>
        <v>196</v>
      </c>
      <c r="J28" s="32">
        <f t="shared" si="2"/>
        <v>331</v>
      </c>
    </row>
    <row r="29" spans="1:10">
      <c r="A29" s="17">
        <v>23</v>
      </c>
      <c r="B29" s="16">
        <v>0</v>
      </c>
      <c r="C29" s="25" t="s">
        <v>54</v>
      </c>
      <c r="D29" s="19">
        <v>36753</v>
      </c>
      <c r="E29" s="26">
        <v>4985</v>
      </c>
      <c r="F29" s="27">
        <f>D29-E29</f>
        <v>31768</v>
      </c>
      <c r="G29" s="26">
        <v>5834</v>
      </c>
      <c r="H29" s="28">
        <f t="shared" si="4"/>
        <v>189</v>
      </c>
      <c r="I29" s="28">
        <f t="shared" si="5"/>
        <v>190</v>
      </c>
      <c r="J29" s="32">
        <f t="shared" si="2"/>
        <v>379</v>
      </c>
    </row>
    <row r="30" spans="1:10" s="1" customFormat="1">
      <c r="A30" s="17">
        <v>24</v>
      </c>
      <c r="B30" s="23"/>
      <c r="C30" s="24" t="s">
        <v>55</v>
      </c>
      <c r="D30" s="20">
        <f t="shared" ref="D30:J30" si="6">SUM(D31:D38)</f>
        <v>118182</v>
      </c>
      <c r="E30" s="20">
        <f t="shared" si="6"/>
        <v>16125</v>
      </c>
      <c r="F30" s="21">
        <f t="shared" si="6"/>
        <v>90227</v>
      </c>
      <c r="G30" s="20">
        <f t="shared" si="6"/>
        <v>14888</v>
      </c>
      <c r="H30" s="22">
        <f t="shared" si="6"/>
        <v>537</v>
      </c>
      <c r="I30" s="22">
        <f t="shared" si="6"/>
        <v>486</v>
      </c>
      <c r="J30" s="22">
        <f t="shared" si="6"/>
        <v>1023</v>
      </c>
    </row>
    <row r="31" spans="1:10">
      <c r="A31" s="17">
        <v>25</v>
      </c>
      <c r="B31" s="16">
        <v>0</v>
      </c>
      <c r="C31" s="25" t="s">
        <v>56</v>
      </c>
      <c r="D31" s="19">
        <v>7168</v>
      </c>
      <c r="E31" s="26">
        <v>978</v>
      </c>
      <c r="F31" s="27">
        <v>0</v>
      </c>
      <c r="G31" s="26">
        <v>0</v>
      </c>
      <c r="H31" s="28">
        <f t="shared" ref="H31:H38" si="7">35000*F31/5886462</f>
        <v>0</v>
      </c>
      <c r="I31" s="28">
        <f t="shared" ref="I31:I38" si="8">35000*G31/1073311</f>
        <v>0</v>
      </c>
      <c r="J31" s="32">
        <f t="shared" si="2"/>
        <v>0</v>
      </c>
    </row>
    <row r="32" spans="1:10">
      <c r="A32" s="17">
        <v>26</v>
      </c>
      <c r="B32" s="16">
        <v>0</v>
      </c>
      <c r="C32" s="25" t="s">
        <v>57</v>
      </c>
      <c r="D32" s="19">
        <v>3383</v>
      </c>
      <c r="E32" s="26">
        <v>462</v>
      </c>
      <c r="F32" s="27">
        <v>0</v>
      </c>
      <c r="G32" s="26">
        <v>0</v>
      </c>
      <c r="H32" s="28">
        <f t="shared" si="7"/>
        <v>0</v>
      </c>
      <c r="I32" s="28">
        <f t="shared" si="8"/>
        <v>0</v>
      </c>
      <c r="J32" s="32">
        <f t="shared" si="2"/>
        <v>0</v>
      </c>
    </row>
    <row r="33" spans="1:10">
      <c r="A33" s="17">
        <v>27</v>
      </c>
      <c r="B33" s="16">
        <v>0</v>
      </c>
      <c r="C33" s="25" t="s">
        <v>58</v>
      </c>
      <c r="D33" s="19">
        <v>48145</v>
      </c>
      <c r="E33" s="26">
        <v>6569</v>
      </c>
      <c r="F33" s="27">
        <f>D33-E33</f>
        <v>41576</v>
      </c>
      <c r="G33" s="26">
        <v>6860</v>
      </c>
      <c r="H33" s="28">
        <f t="shared" si="7"/>
        <v>247</v>
      </c>
      <c r="I33" s="28">
        <f t="shared" si="8"/>
        <v>224</v>
      </c>
      <c r="J33" s="32">
        <f t="shared" si="2"/>
        <v>471</v>
      </c>
    </row>
    <row r="34" spans="1:10">
      <c r="A34" s="17">
        <v>28</v>
      </c>
      <c r="B34" s="16">
        <v>0</v>
      </c>
      <c r="C34" s="25" t="s">
        <v>59</v>
      </c>
      <c r="D34" s="19">
        <v>52143</v>
      </c>
      <c r="E34" s="26">
        <v>7114</v>
      </c>
      <c r="F34" s="27">
        <f>D34-E34</f>
        <v>45029</v>
      </c>
      <c r="G34" s="26">
        <v>7430</v>
      </c>
      <c r="H34" s="28">
        <f t="shared" si="7"/>
        <v>268</v>
      </c>
      <c r="I34" s="28">
        <f t="shared" si="8"/>
        <v>242</v>
      </c>
      <c r="J34" s="32">
        <f t="shared" si="2"/>
        <v>510</v>
      </c>
    </row>
    <row r="35" spans="1:10">
      <c r="A35" s="17">
        <v>29</v>
      </c>
      <c r="B35" s="16">
        <v>0</v>
      </c>
      <c r="C35" s="25" t="s">
        <v>60</v>
      </c>
      <c r="D35" s="19">
        <v>4194</v>
      </c>
      <c r="E35" s="26">
        <v>572</v>
      </c>
      <c r="F35" s="27">
        <f>D35-E35</f>
        <v>3622</v>
      </c>
      <c r="G35" s="26">
        <v>598</v>
      </c>
      <c r="H35" s="28">
        <f t="shared" si="7"/>
        <v>22</v>
      </c>
      <c r="I35" s="28">
        <f t="shared" si="8"/>
        <v>20</v>
      </c>
      <c r="J35" s="32">
        <f t="shared" si="2"/>
        <v>42</v>
      </c>
    </row>
    <row r="36" spans="1:10">
      <c r="A36" s="17">
        <v>30</v>
      </c>
      <c r="B36" s="16">
        <v>0</v>
      </c>
      <c r="C36" s="15" t="s">
        <v>39</v>
      </c>
      <c r="D36" s="19">
        <v>925</v>
      </c>
      <c r="E36" s="26">
        <v>126</v>
      </c>
      <c r="F36" s="27">
        <v>0</v>
      </c>
      <c r="G36" s="26">
        <v>0</v>
      </c>
      <c r="H36" s="28">
        <f t="shared" si="7"/>
        <v>0</v>
      </c>
      <c r="I36" s="28">
        <f t="shared" si="8"/>
        <v>0</v>
      </c>
      <c r="J36" s="32">
        <f t="shared" si="2"/>
        <v>0</v>
      </c>
    </row>
    <row r="37" spans="1:10">
      <c r="A37" s="17">
        <v>31</v>
      </c>
      <c r="B37" s="16">
        <v>0</v>
      </c>
      <c r="C37" s="15" t="s">
        <v>61</v>
      </c>
      <c r="D37" s="19">
        <v>1230</v>
      </c>
      <c r="E37" s="26">
        <v>168</v>
      </c>
      <c r="F37" s="27">
        <v>0</v>
      </c>
      <c r="G37" s="26">
        <v>0</v>
      </c>
      <c r="H37" s="28">
        <f t="shared" si="7"/>
        <v>0</v>
      </c>
      <c r="I37" s="28">
        <f t="shared" si="8"/>
        <v>0</v>
      </c>
      <c r="J37" s="32">
        <f t="shared" si="2"/>
        <v>0</v>
      </c>
    </row>
    <row r="38" spans="1:10">
      <c r="A38" s="17">
        <v>32</v>
      </c>
      <c r="B38" s="16">
        <v>0</v>
      </c>
      <c r="C38" s="15" t="s">
        <v>62</v>
      </c>
      <c r="D38" s="19">
        <v>994</v>
      </c>
      <c r="E38" s="26">
        <v>136</v>
      </c>
      <c r="F38" s="27">
        <v>0</v>
      </c>
      <c r="G38" s="26">
        <v>0</v>
      </c>
      <c r="H38" s="28">
        <f t="shared" si="7"/>
        <v>0</v>
      </c>
      <c r="I38" s="28">
        <f t="shared" si="8"/>
        <v>0</v>
      </c>
      <c r="J38" s="32">
        <f t="shared" si="2"/>
        <v>0</v>
      </c>
    </row>
    <row r="39" spans="1:10" s="1" customFormat="1">
      <c r="A39" s="17">
        <v>33</v>
      </c>
      <c r="B39" s="23"/>
      <c r="C39" s="24" t="s">
        <v>63</v>
      </c>
      <c r="D39" s="20">
        <f t="shared" ref="D39:J39" si="9">SUM(D40:D53)</f>
        <v>463630</v>
      </c>
      <c r="E39" s="20">
        <f t="shared" si="9"/>
        <v>64617</v>
      </c>
      <c r="F39" s="21">
        <f t="shared" si="9"/>
        <v>382515</v>
      </c>
      <c r="G39" s="20">
        <f t="shared" si="9"/>
        <v>64120</v>
      </c>
      <c r="H39" s="22">
        <f t="shared" si="9"/>
        <v>2274</v>
      </c>
      <c r="I39" s="22">
        <f t="shared" si="9"/>
        <v>2091</v>
      </c>
      <c r="J39" s="22">
        <f t="shared" si="9"/>
        <v>4365</v>
      </c>
    </row>
    <row r="40" spans="1:10">
      <c r="A40" s="17">
        <v>34</v>
      </c>
      <c r="B40" s="16">
        <v>0</v>
      </c>
      <c r="C40" s="25" t="s">
        <v>64</v>
      </c>
      <c r="D40" s="19">
        <v>5858</v>
      </c>
      <c r="E40" s="26">
        <v>790</v>
      </c>
      <c r="F40" s="27">
        <v>0</v>
      </c>
      <c r="G40" s="26">
        <v>0</v>
      </c>
      <c r="H40" s="28">
        <f t="shared" ref="H40:H53" si="10">35000*F40/5886462</f>
        <v>0</v>
      </c>
      <c r="I40" s="28">
        <f t="shared" ref="I40:I53" si="11">35000*G40/1073311</f>
        <v>0</v>
      </c>
      <c r="J40" s="32">
        <f t="shared" si="2"/>
        <v>0</v>
      </c>
    </row>
    <row r="41" spans="1:10">
      <c r="A41" s="17">
        <v>35</v>
      </c>
      <c r="B41" s="16">
        <v>0</v>
      </c>
      <c r="C41" s="25" t="s">
        <v>65</v>
      </c>
      <c r="D41" s="19">
        <v>2273</v>
      </c>
      <c r="E41" s="26">
        <v>310</v>
      </c>
      <c r="F41" s="27">
        <v>0</v>
      </c>
      <c r="G41" s="26">
        <v>0</v>
      </c>
      <c r="H41" s="28">
        <f t="shared" si="10"/>
        <v>0</v>
      </c>
      <c r="I41" s="28">
        <f t="shared" si="11"/>
        <v>0</v>
      </c>
      <c r="J41" s="32">
        <f t="shared" si="2"/>
        <v>0</v>
      </c>
    </row>
    <row r="42" spans="1:10">
      <c r="A42" s="17">
        <v>36</v>
      </c>
      <c r="B42" s="16">
        <v>0</v>
      </c>
      <c r="C42" s="25" t="s">
        <v>66</v>
      </c>
      <c r="D42" s="19">
        <v>3784</v>
      </c>
      <c r="E42" s="26">
        <v>510</v>
      </c>
      <c r="F42" s="27">
        <v>0</v>
      </c>
      <c r="G42" s="26">
        <v>0</v>
      </c>
      <c r="H42" s="28">
        <f t="shared" si="10"/>
        <v>0</v>
      </c>
      <c r="I42" s="28">
        <f t="shared" si="11"/>
        <v>0</v>
      </c>
      <c r="J42" s="32">
        <f t="shared" si="2"/>
        <v>0</v>
      </c>
    </row>
    <row r="43" spans="1:10">
      <c r="A43" s="17">
        <v>37</v>
      </c>
      <c r="B43" s="16">
        <v>0</v>
      </c>
      <c r="C43" s="25" t="s">
        <v>67</v>
      </c>
      <c r="D43" s="19">
        <v>3895</v>
      </c>
      <c r="E43" s="26">
        <v>524</v>
      </c>
      <c r="F43" s="27">
        <v>0</v>
      </c>
      <c r="G43" s="26">
        <v>0</v>
      </c>
      <c r="H43" s="28">
        <f t="shared" si="10"/>
        <v>0</v>
      </c>
      <c r="I43" s="28">
        <f t="shared" si="11"/>
        <v>0</v>
      </c>
      <c r="J43" s="32">
        <f t="shared" si="2"/>
        <v>0</v>
      </c>
    </row>
    <row r="44" spans="1:10">
      <c r="A44" s="17">
        <v>38</v>
      </c>
      <c r="B44" s="16">
        <v>0</v>
      </c>
      <c r="C44" s="25" t="s">
        <v>68</v>
      </c>
      <c r="D44" s="19">
        <v>1931</v>
      </c>
      <c r="E44" s="26">
        <v>259</v>
      </c>
      <c r="F44" s="27">
        <v>0</v>
      </c>
      <c r="G44" s="26">
        <v>0</v>
      </c>
      <c r="H44" s="28">
        <f t="shared" si="10"/>
        <v>0</v>
      </c>
      <c r="I44" s="28">
        <f t="shared" si="11"/>
        <v>0</v>
      </c>
      <c r="J44" s="32">
        <f t="shared" si="2"/>
        <v>0</v>
      </c>
    </row>
    <row r="45" spans="1:10">
      <c r="A45" s="17">
        <v>39</v>
      </c>
      <c r="B45" s="16">
        <v>0</v>
      </c>
      <c r="C45" s="25" t="s">
        <v>69</v>
      </c>
      <c r="D45" s="19">
        <v>62281</v>
      </c>
      <c r="E45" s="26">
        <v>8383</v>
      </c>
      <c r="F45" s="27">
        <f t="shared" ref="F45:F51" si="12">D45-E45</f>
        <v>53898</v>
      </c>
      <c r="G45" s="26">
        <v>8893</v>
      </c>
      <c r="H45" s="28">
        <v>321</v>
      </c>
      <c r="I45" s="28">
        <f t="shared" si="11"/>
        <v>290</v>
      </c>
      <c r="J45" s="32">
        <f t="shared" si="2"/>
        <v>611</v>
      </c>
    </row>
    <row r="46" spans="1:10">
      <c r="A46" s="17">
        <v>40</v>
      </c>
      <c r="B46" s="16">
        <v>0</v>
      </c>
      <c r="C46" s="25" t="s">
        <v>70</v>
      </c>
      <c r="D46" s="19">
        <v>76006</v>
      </c>
      <c r="E46" s="26">
        <v>10230</v>
      </c>
      <c r="F46" s="27">
        <f t="shared" si="12"/>
        <v>65776</v>
      </c>
      <c r="G46" s="26">
        <v>10985</v>
      </c>
      <c r="H46" s="28">
        <f t="shared" si="10"/>
        <v>391</v>
      </c>
      <c r="I46" s="28">
        <f t="shared" si="11"/>
        <v>358</v>
      </c>
      <c r="J46" s="32">
        <f t="shared" si="2"/>
        <v>749</v>
      </c>
    </row>
    <row r="47" spans="1:10">
      <c r="A47" s="17">
        <v>41</v>
      </c>
      <c r="B47" s="16">
        <v>0</v>
      </c>
      <c r="C47" s="25" t="s">
        <v>71</v>
      </c>
      <c r="D47" s="19">
        <v>27422</v>
      </c>
      <c r="E47" s="26">
        <v>3692</v>
      </c>
      <c r="F47" s="27">
        <f t="shared" si="12"/>
        <v>23730</v>
      </c>
      <c r="G47" s="26">
        <v>3916</v>
      </c>
      <c r="H47" s="28">
        <f t="shared" si="10"/>
        <v>141</v>
      </c>
      <c r="I47" s="28">
        <f t="shared" si="11"/>
        <v>128</v>
      </c>
      <c r="J47" s="32">
        <f t="shared" si="2"/>
        <v>269</v>
      </c>
    </row>
    <row r="48" spans="1:10">
      <c r="A48" s="17">
        <v>42</v>
      </c>
      <c r="B48" s="16">
        <v>0</v>
      </c>
      <c r="C48" s="25" t="s">
        <v>72</v>
      </c>
      <c r="D48" s="19">
        <v>38916</v>
      </c>
      <c r="E48" s="26">
        <v>5237</v>
      </c>
      <c r="F48" s="27">
        <f t="shared" si="12"/>
        <v>33679</v>
      </c>
      <c r="G48" s="26">
        <v>5558</v>
      </c>
      <c r="H48" s="28">
        <f t="shared" si="10"/>
        <v>200</v>
      </c>
      <c r="I48" s="28">
        <f t="shared" si="11"/>
        <v>181</v>
      </c>
      <c r="J48" s="32">
        <f t="shared" si="2"/>
        <v>381</v>
      </c>
    </row>
    <row r="49" spans="1:10">
      <c r="A49" s="17">
        <v>43</v>
      </c>
      <c r="B49" s="16">
        <v>1</v>
      </c>
      <c r="C49" s="25" t="s">
        <v>73</v>
      </c>
      <c r="D49" s="19">
        <v>108541</v>
      </c>
      <c r="E49" s="26">
        <v>16851</v>
      </c>
      <c r="F49" s="27">
        <f t="shared" si="12"/>
        <v>91690</v>
      </c>
      <c r="G49" s="26">
        <v>16000</v>
      </c>
      <c r="H49" s="28">
        <f t="shared" si="10"/>
        <v>545</v>
      </c>
      <c r="I49" s="28">
        <f t="shared" si="11"/>
        <v>522</v>
      </c>
      <c r="J49" s="32">
        <f t="shared" si="2"/>
        <v>1067</v>
      </c>
    </row>
    <row r="50" spans="1:10">
      <c r="A50" s="17">
        <v>44</v>
      </c>
      <c r="B50" s="16">
        <v>0</v>
      </c>
      <c r="C50" s="25" t="s">
        <v>74</v>
      </c>
      <c r="D50" s="19">
        <v>70950</v>
      </c>
      <c r="E50" s="26">
        <v>9550</v>
      </c>
      <c r="F50" s="27">
        <f t="shared" si="12"/>
        <v>61400</v>
      </c>
      <c r="G50" s="26">
        <v>10131</v>
      </c>
      <c r="H50" s="28">
        <f t="shared" si="10"/>
        <v>365</v>
      </c>
      <c r="I50" s="28">
        <f t="shared" si="11"/>
        <v>330</v>
      </c>
      <c r="J50" s="32">
        <f t="shared" si="2"/>
        <v>695</v>
      </c>
    </row>
    <row r="51" spans="1:10">
      <c r="A51" s="17">
        <v>45</v>
      </c>
      <c r="B51" s="16">
        <v>0</v>
      </c>
      <c r="C51" s="25" t="s">
        <v>75</v>
      </c>
      <c r="D51" s="19">
        <v>60483</v>
      </c>
      <c r="E51" s="26">
        <v>8141</v>
      </c>
      <c r="F51" s="27">
        <f t="shared" si="12"/>
        <v>52342</v>
      </c>
      <c r="G51" s="26">
        <v>8637</v>
      </c>
      <c r="H51" s="28">
        <f t="shared" si="10"/>
        <v>311</v>
      </c>
      <c r="I51" s="28">
        <f t="shared" si="11"/>
        <v>282</v>
      </c>
      <c r="J51" s="32">
        <f t="shared" si="2"/>
        <v>593</v>
      </c>
    </row>
    <row r="52" spans="1:10">
      <c r="A52" s="17">
        <v>46</v>
      </c>
      <c r="B52" s="16">
        <v>0</v>
      </c>
      <c r="C52" s="29" t="s">
        <v>76</v>
      </c>
      <c r="D52" s="19">
        <v>246</v>
      </c>
      <c r="E52" s="26">
        <v>0</v>
      </c>
      <c r="F52" s="27">
        <v>0</v>
      </c>
      <c r="G52" s="26">
        <v>0</v>
      </c>
      <c r="H52" s="28">
        <f t="shared" si="10"/>
        <v>0</v>
      </c>
      <c r="I52" s="28">
        <f t="shared" si="11"/>
        <v>0</v>
      </c>
      <c r="J52" s="32">
        <f t="shared" si="2"/>
        <v>0</v>
      </c>
    </row>
    <row r="53" spans="1:10">
      <c r="A53" s="17">
        <v>47</v>
      </c>
      <c r="B53" s="16">
        <v>0</v>
      </c>
      <c r="C53" s="30" t="s">
        <v>77</v>
      </c>
      <c r="D53" s="19">
        <v>1044</v>
      </c>
      <c r="E53" s="26">
        <v>140</v>
      </c>
      <c r="F53" s="27">
        <v>0</v>
      </c>
      <c r="G53" s="26">
        <v>0</v>
      </c>
      <c r="H53" s="28">
        <f t="shared" si="10"/>
        <v>0</v>
      </c>
      <c r="I53" s="28">
        <f t="shared" si="11"/>
        <v>0</v>
      </c>
      <c r="J53" s="32">
        <f t="shared" si="2"/>
        <v>0</v>
      </c>
    </row>
    <row r="54" spans="1:10" s="1" customFormat="1">
      <c r="A54" s="17">
        <v>48</v>
      </c>
      <c r="B54" s="23"/>
      <c r="C54" s="24" t="s">
        <v>78</v>
      </c>
      <c r="D54" s="20">
        <f t="shared" ref="D54:J54" si="13">SUM(D55:D66)</f>
        <v>1154639</v>
      </c>
      <c r="E54" s="20">
        <f t="shared" si="13"/>
        <v>177850</v>
      </c>
      <c r="F54" s="21">
        <f t="shared" si="13"/>
        <v>976789</v>
      </c>
      <c r="G54" s="20">
        <f t="shared" si="13"/>
        <v>161169</v>
      </c>
      <c r="H54" s="22">
        <f t="shared" si="13"/>
        <v>5807</v>
      </c>
      <c r="I54" s="22">
        <f t="shared" si="13"/>
        <v>5255</v>
      </c>
      <c r="J54" s="22">
        <f t="shared" si="13"/>
        <v>11062</v>
      </c>
    </row>
    <row r="55" spans="1:10">
      <c r="A55" s="17">
        <v>49</v>
      </c>
      <c r="B55" s="16">
        <v>0</v>
      </c>
      <c r="C55" s="25" t="s">
        <v>79</v>
      </c>
      <c r="D55" s="19">
        <v>8846</v>
      </c>
      <c r="E55" s="26">
        <v>1207</v>
      </c>
      <c r="F55" s="27">
        <f t="shared" ref="F55:F78" si="14">D55-E55</f>
        <v>7639</v>
      </c>
      <c r="G55" s="19">
        <v>1260</v>
      </c>
      <c r="H55" s="28">
        <f t="shared" ref="H55:H66" si="15">35000*F55/5886462</f>
        <v>45</v>
      </c>
      <c r="I55" s="28">
        <f t="shared" ref="I55:I66" si="16">35000*G55/1073311</f>
        <v>41</v>
      </c>
      <c r="J55" s="32">
        <f t="shared" si="2"/>
        <v>86</v>
      </c>
    </row>
    <row r="56" spans="1:10">
      <c r="A56" s="17">
        <v>50</v>
      </c>
      <c r="B56" s="16">
        <v>0</v>
      </c>
      <c r="C56" s="25" t="s">
        <v>80</v>
      </c>
      <c r="D56" s="19">
        <v>11646</v>
      </c>
      <c r="E56" s="26">
        <v>1567</v>
      </c>
      <c r="F56" s="27">
        <f t="shared" si="14"/>
        <v>10079</v>
      </c>
      <c r="G56" s="19">
        <v>1663</v>
      </c>
      <c r="H56" s="28">
        <f t="shared" si="15"/>
        <v>60</v>
      </c>
      <c r="I56" s="28">
        <f t="shared" si="16"/>
        <v>54</v>
      </c>
      <c r="J56" s="32">
        <f t="shared" si="2"/>
        <v>114</v>
      </c>
    </row>
    <row r="57" spans="1:10">
      <c r="A57" s="17">
        <v>51</v>
      </c>
      <c r="B57" s="16">
        <v>0</v>
      </c>
      <c r="C57" s="25" t="s">
        <v>81</v>
      </c>
      <c r="D57" s="19">
        <v>4843</v>
      </c>
      <c r="E57" s="26">
        <v>661</v>
      </c>
      <c r="F57" s="27">
        <f t="shared" si="14"/>
        <v>4182</v>
      </c>
      <c r="G57" s="19">
        <v>690</v>
      </c>
      <c r="H57" s="28">
        <f t="shared" si="15"/>
        <v>25</v>
      </c>
      <c r="I57" s="28">
        <v>22</v>
      </c>
      <c r="J57" s="32">
        <f t="shared" si="2"/>
        <v>47</v>
      </c>
    </row>
    <row r="58" spans="1:10">
      <c r="A58" s="17">
        <v>52</v>
      </c>
      <c r="B58" s="16">
        <v>0</v>
      </c>
      <c r="C58" s="25" t="s">
        <v>82</v>
      </c>
      <c r="D58" s="19">
        <v>83883</v>
      </c>
      <c r="E58" s="26">
        <v>11444</v>
      </c>
      <c r="F58" s="27">
        <f t="shared" si="14"/>
        <v>72439</v>
      </c>
      <c r="G58" s="19">
        <v>11952</v>
      </c>
      <c r="H58" s="28">
        <f t="shared" si="15"/>
        <v>431</v>
      </c>
      <c r="I58" s="28">
        <f t="shared" si="16"/>
        <v>390</v>
      </c>
      <c r="J58" s="32">
        <f t="shared" si="2"/>
        <v>821</v>
      </c>
    </row>
    <row r="59" spans="1:10">
      <c r="A59" s="17">
        <v>53</v>
      </c>
      <c r="B59" s="16">
        <v>1</v>
      </c>
      <c r="C59" s="25" t="s">
        <v>83</v>
      </c>
      <c r="D59" s="19">
        <v>127819</v>
      </c>
      <c r="E59" s="26">
        <v>19637</v>
      </c>
      <c r="F59" s="27">
        <f t="shared" si="14"/>
        <v>108182</v>
      </c>
      <c r="G59" s="19">
        <v>17850</v>
      </c>
      <c r="H59" s="28">
        <f t="shared" si="15"/>
        <v>643</v>
      </c>
      <c r="I59" s="28">
        <f t="shared" si="16"/>
        <v>582</v>
      </c>
      <c r="J59" s="32">
        <f t="shared" si="2"/>
        <v>1225</v>
      </c>
    </row>
    <row r="60" spans="1:10">
      <c r="A60" s="17">
        <v>54</v>
      </c>
      <c r="B60" s="16">
        <v>1</v>
      </c>
      <c r="C60" s="25" t="s">
        <v>84</v>
      </c>
      <c r="D60" s="19">
        <v>192617</v>
      </c>
      <c r="E60" s="26">
        <v>29986</v>
      </c>
      <c r="F60" s="27">
        <f t="shared" si="14"/>
        <v>162631</v>
      </c>
      <c r="G60" s="19">
        <v>26834</v>
      </c>
      <c r="H60" s="28">
        <f t="shared" si="15"/>
        <v>967</v>
      </c>
      <c r="I60" s="28">
        <f t="shared" si="16"/>
        <v>875</v>
      </c>
      <c r="J60" s="32">
        <f t="shared" si="2"/>
        <v>1842</v>
      </c>
    </row>
    <row r="61" spans="1:10">
      <c r="A61" s="17">
        <v>55</v>
      </c>
      <c r="B61" s="16">
        <v>1</v>
      </c>
      <c r="C61" s="25" t="s">
        <v>85</v>
      </c>
      <c r="D61" s="19">
        <v>221831</v>
      </c>
      <c r="E61" s="26">
        <v>34573</v>
      </c>
      <c r="F61" s="27">
        <f t="shared" si="14"/>
        <v>187258</v>
      </c>
      <c r="G61" s="19">
        <v>30898</v>
      </c>
      <c r="H61" s="28">
        <f t="shared" si="15"/>
        <v>1113</v>
      </c>
      <c r="I61" s="28">
        <f t="shared" si="16"/>
        <v>1008</v>
      </c>
      <c r="J61" s="32">
        <f t="shared" si="2"/>
        <v>2121</v>
      </c>
    </row>
    <row r="62" spans="1:10">
      <c r="A62" s="17">
        <v>56</v>
      </c>
      <c r="B62" s="16">
        <v>1</v>
      </c>
      <c r="C62" s="25" t="s">
        <v>86</v>
      </c>
      <c r="D62" s="19">
        <v>134850</v>
      </c>
      <c r="E62" s="26">
        <v>20917</v>
      </c>
      <c r="F62" s="27">
        <f t="shared" si="14"/>
        <v>113933</v>
      </c>
      <c r="G62" s="19">
        <v>18799</v>
      </c>
      <c r="H62" s="28">
        <f t="shared" si="15"/>
        <v>677</v>
      </c>
      <c r="I62" s="28">
        <f t="shared" si="16"/>
        <v>613</v>
      </c>
      <c r="J62" s="32">
        <f t="shared" si="2"/>
        <v>1290</v>
      </c>
    </row>
    <row r="63" spans="1:10">
      <c r="A63" s="17">
        <v>57</v>
      </c>
      <c r="B63" s="16">
        <v>1</v>
      </c>
      <c r="C63" s="25" t="s">
        <v>87</v>
      </c>
      <c r="D63" s="19">
        <v>63846</v>
      </c>
      <c r="E63" s="26">
        <v>9884</v>
      </c>
      <c r="F63" s="27">
        <f t="shared" si="14"/>
        <v>53962</v>
      </c>
      <c r="G63" s="19">
        <v>8903</v>
      </c>
      <c r="H63" s="28">
        <f t="shared" si="15"/>
        <v>321</v>
      </c>
      <c r="I63" s="28">
        <f t="shared" si="16"/>
        <v>290</v>
      </c>
      <c r="J63" s="32">
        <f t="shared" si="2"/>
        <v>611</v>
      </c>
    </row>
    <row r="64" spans="1:10">
      <c r="A64" s="17">
        <v>58</v>
      </c>
      <c r="B64" s="16">
        <v>1</v>
      </c>
      <c r="C64" s="25" t="s">
        <v>88</v>
      </c>
      <c r="D64" s="19">
        <v>122800</v>
      </c>
      <c r="E64" s="26">
        <v>19035</v>
      </c>
      <c r="F64" s="27">
        <f t="shared" si="14"/>
        <v>103765</v>
      </c>
      <c r="G64" s="19">
        <v>17121</v>
      </c>
      <c r="H64" s="28">
        <f t="shared" si="15"/>
        <v>617</v>
      </c>
      <c r="I64" s="28">
        <f t="shared" si="16"/>
        <v>558</v>
      </c>
      <c r="J64" s="32">
        <f t="shared" si="2"/>
        <v>1175</v>
      </c>
    </row>
    <row r="65" spans="1:10">
      <c r="A65" s="17">
        <v>59</v>
      </c>
      <c r="B65" s="16">
        <v>1</v>
      </c>
      <c r="C65" s="25" t="s">
        <v>89</v>
      </c>
      <c r="D65" s="19">
        <v>60780</v>
      </c>
      <c r="E65" s="26">
        <v>10213</v>
      </c>
      <c r="F65" s="27">
        <f t="shared" si="14"/>
        <v>50567</v>
      </c>
      <c r="G65" s="19">
        <v>8344</v>
      </c>
      <c r="H65" s="28">
        <f t="shared" si="15"/>
        <v>301</v>
      </c>
      <c r="I65" s="28">
        <f t="shared" si="16"/>
        <v>272</v>
      </c>
      <c r="J65" s="32">
        <f t="shared" si="2"/>
        <v>573</v>
      </c>
    </row>
    <row r="66" spans="1:10">
      <c r="A66" s="17">
        <v>60</v>
      </c>
      <c r="B66" s="16">
        <v>1</v>
      </c>
      <c r="C66" s="25" t="s">
        <v>90</v>
      </c>
      <c r="D66" s="19">
        <v>120878</v>
      </c>
      <c r="E66" s="26">
        <v>18726</v>
      </c>
      <c r="F66" s="27">
        <f t="shared" si="14"/>
        <v>102152</v>
      </c>
      <c r="G66" s="19">
        <v>16855</v>
      </c>
      <c r="H66" s="28">
        <f t="shared" si="15"/>
        <v>607</v>
      </c>
      <c r="I66" s="28">
        <f t="shared" si="16"/>
        <v>550</v>
      </c>
      <c r="J66" s="32">
        <f t="shared" si="2"/>
        <v>1157</v>
      </c>
    </row>
    <row r="67" spans="1:10" s="1" customFormat="1">
      <c r="A67" s="17">
        <v>61</v>
      </c>
      <c r="B67" s="23"/>
      <c r="C67" s="24" t="s">
        <v>91</v>
      </c>
      <c r="D67" s="20">
        <f t="shared" ref="D67:J67" si="17">SUM(D68:D79)</f>
        <v>411701</v>
      </c>
      <c r="E67" s="20">
        <f t="shared" si="17"/>
        <v>59148</v>
      </c>
      <c r="F67" s="21">
        <f t="shared" si="17"/>
        <v>352287</v>
      </c>
      <c r="G67" s="20">
        <f t="shared" si="17"/>
        <v>58459</v>
      </c>
      <c r="H67" s="22">
        <f t="shared" si="17"/>
        <v>2095</v>
      </c>
      <c r="I67" s="22">
        <f t="shared" si="17"/>
        <v>1906</v>
      </c>
      <c r="J67" s="22">
        <f t="shared" si="17"/>
        <v>4001</v>
      </c>
    </row>
    <row r="68" spans="1:10">
      <c r="A68" s="17">
        <v>62</v>
      </c>
      <c r="B68" s="16">
        <v>0</v>
      </c>
      <c r="C68" s="25" t="s">
        <v>16</v>
      </c>
      <c r="D68" s="19">
        <v>4831</v>
      </c>
      <c r="E68" s="26">
        <v>657</v>
      </c>
      <c r="F68" s="27">
        <f t="shared" si="14"/>
        <v>4174</v>
      </c>
      <c r="G68" s="26">
        <v>800</v>
      </c>
      <c r="H68" s="28">
        <f t="shared" ref="H68:H79" si="18">35000*F68/5886462</f>
        <v>25</v>
      </c>
      <c r="I68" s="28">
        <f t="shared" ref="I68:I79" si="19">35000*G68/1073311</f>
        <v>26</v>
      </c>
      <c r="J68" s="32">
        <f t="shared" si="2"/>
        <v>51</v>
      </c>
    </row>
    <row r="69" spans="1:10">
      <c r="A69" s="17">
        <v>63</v>
      </c>
      <c r="B69" s="16">
        <v>0</v>
      </c>
      <c r="C69" s="25" t="s">
        <v>17</v>
      </c>
      <c r="D69" s="19">
        <v>6806</v>
      </c>
      <c r="E69" s="26">
        <v>926</v>
      </c>
      <c r="F69" s="27">
        <f t="shared" si="14"/>
        <v>5880</v>
      </c>
      <c r="G69" s="26">
        <v>975</v>
      </c>
      <c r="H69" s="28">
        <f t="shared" si="18"/>
        <v>35</v>
      </c>
      <c r="I69" s="28">
        <f t="shared" si="19"/>
        <v>32</v>
      </c>
      <c r="J69" s="32">
        <f t="shared" si="2"/>
        <v>67</v>
      </c>
    </row>
    <row r="70" spans="1:10">
      <c r="A70" s="17">
        <v>64</v>
      </c>
      <c r="B70" s="16">
        <v>0</v>
      </c>
      <c r="C70" s="25" t="s">
        <v>18</v>
      </c>
      <c r="D70" s="19">
        <v>9696</v>
      </c>
      <c r="E70" s="26">
        <v>1323</v>
      </c>
      <c r="F70" s="27">
        <f t="shared" si="14"/>
        <v>8373</v>
      </c>
      <c r="G70" s="26">
        <v>1382</v>
      </c>
      <c r="H70" s="28">
        <f t="shared" si="18"/>
        <v>50</v>
      </c>
      <c r="I70" s="28">
        <f t="shared" si="19"/>
        <v>45</v>
      </c>
      <c r="J70" s="32">
        <f t="shared" si="2"/>
        <v>95</v>
      </c>
    </row>
    <row r="71" spans="1:10">
      <c r="A71" s="17">
        <v>65</v>
      </c>
      <c r="B71" s="16">
        <v>0</v>
      </c>
      <c r="C71" s="25" t="s">
        <v>11</v>
      </c>
      <c r="D71" s="19">
        <v>43783</v>
      </c>
      <c r="E71" s="26">
        <v>5928</v>
      </c>
      <c r="F71" s="27">
        <f t="shared" si="14"/>
        <v>37855</v>
      </c>
      <c r="G71" s="26">
        <v>6246</v>
      </c>
      <c r="H71" s="28">
        <f t="shared" si="18"/>
        <v>225</v>
      </c>
      <c r="I71" s="28">
        <f t="shared" si="19"/>
        <v>204</v>
      </c>
      <c r="J71" s="32">
        <f t="shared" si="2"/>
        <v>429</v>
      </c>
    </row>
    <row r="72" spans="1:10">
      <c r="A72" s="17">
        <v>66</v>
      </c>
      <c r="B72" s="16">
        <v>0</v>
      </c>
      <c r="C72" s="25" t="s">
        <v>13</v>
      </c>
      <c r="D72" s="19">
        <v>37017</v>
      </c>
      <c r="E72" s="26">
        <v>5050</v>
      </c>
      <c r="F72" s="27">
        <f t="shared" si="14"/>
        <v>31967</v>
      </c>
      <c r="G72" s="26">
        <v>5278</v>
      </c>
      <c r="H72" s="28">
        <f t="shared" si="18"/>
        <v>190</v>
      </c>
      <c r="I72" s="28">
        <f t="shared" si="19"/>
        <v>172</v>
      </c>
      <c r="J72" s="32">
        <f t="shared" si="2"/>
        <v>362</v>
      </c>
    </row>
    <row r="73" spans="1:10">
      <c r="A73" s="17">
        <v>67</v>
      </c>
      <c r="B73" s="16">
        <v>0</v>
      </c>
      <c r="C73" s="25" t="s">
        <v>12</v>
      </c>
      <c r="D73" s="19">
        <v>48166</v>
      </c>
      <c r="E73" s="26">
        <v>6571</v>
      </c>
      <c r="F73" s="27">
        <f t="shared" si="14"/>
        <v>41595</v>
      </c>
      <c r="G73" s="26">
        <v>6870</v>
      </c>
      <c r="H73" s="28">
        <f t="shared" si="18"/>
        <v>247</v>
      </c>
      <c r="I73" s="28">
        <f t="shared" si="19"/>
        <v>224</v>
      </c>
      <c r="J73" s="32">
        <f t="shared" si="2"/>
        <v>471</v>
      </c>
    </row>
    <row r="74" spans="1:10">
      <c r="A74" s="17">
        <v>68</v>
      </c>
      <c r="B74" s="16">
        <v>1</v>
      </c>
      <c r="C74" s="25" t="s">
        <v>92</v>
      </c>
      <c r="D74" s="19">
        <v>172309</v>
      </c>
      <c r="E74" s="26">
        <v>26776</v>
      </c>
      <c r="F74" s="27">
        <f t="shared" si="14"/>
        <v>145533</v>
      </c>
      <c r="G74" s="26">
        <v>24012</v>
      </c>
      <c r="H74" s="28">
        <f t="shared" si="18"/>
        <v>865</v>
      </c>
      <c r="I74" s="28">
        <f t="shared" si="19"/>
        <v>783</v>
      </c>
      <c r="J74" s="32">
        <f t="shared" si="2"/>
        <v>1648</v>
      </c>
    </row>
    <row r="75" spans="1:10">
      <c r="A75" s="17">
        <v>69</v>
      </c>
      <c r="B75" s="16">
        <v>0</v>
      </c>
      <c r="C75" s="25" t="s">
        <v>15</v>
      </c>
      <c r="D75" s="19">
        <v>40852</v>
      </c>
      <c r="E75" s="26">
        <v>5384</v>
      </c>
      <c r="F75" s="27">
        <f t="shared" si="14"/>
        <v>35468</v>
      </c>
      <c r="G75" s="26">
        <v>5852</v>
      </c>
      <c r="H75" s="28">
        <f t="shared" si="18"/>
        <v>211</v>
      </c>
      <c r="I75" s="28">
        <f t="shared" si="19"/>
        <v>191</v>
      </c>
      <c r="J75" s="32">
        <f t="shared" si="2"/>
        <v>402</v>
      </c>
    </row>
    <row r="76" spans="1:10">
      <c r="A76" s="17">
        <v>70</v>
      </c>
      <c r="B76" s="16">
        <v>0</v>
      </c>
      <c r="C76" s="25" t="s">
        <v>14</v>
      </c>
      <c r="D76" s="19">
        <v>28555</v>
      </c>
      <c r="E76" s="26">
        <v>3896</v>
      </c>
      <c r="F76" s="27">
        <f t="shared" si="14"/>
        <v>24659</v>
      </c>
      <c r="G76" s="26">
        <v>4000</v>
      </c>
      <c r="H76" s="28">
        <f t="shared" si="18"/>
        <v>147</v>
      </c>
      <c r="I76" s="28">
        <f t="shared" si="19"/>
        <v>130</v>
      </c>
      <c r="J76" s="32">
        <f t="shared" si="2"/>
        <v>277</v>
      </c>
    </row>
    <row r="77" spans="1:10">
      <c r="A77" s="17">
        <v>71</v>
      </c>
      <c r="B77" s="16">
        <v>0</v>
      </c>
      <c r="C77" s="15" t="s">
        <v>19</v>
      </c>
      <c r="D77" s="19">
        <v>7214</v>
      </c>
      <c r="E77" s="26">
        <v>984</v>
      </c>
      <c r="F77" s="27">
        <f t="shared" si="14"/>
        <v>6230</v>
      </c>
      <c r="G77" s="26">
        <v>1030</v>
      </c>
      <c r="H77" s="28">
        <f t="shared" si="18"/>
        <v>37</v>
      </c>
      <c r="I77" s="28">
        <v>33</v>
      </c>
      <c r="J77" s="32">
        <f t="shared" si="2"/>
        <v>70</v>
      </c>
    </row>
    <row r="78" spans="1:10">
      <c r="A78" s="17">
        <v>72</v>
      </c>
      <c r="B78" s="16">
        <v>0</v>
      </c>
      <c r="C78" s="15" t="s">
        <v>93</v>
      </c>
      <c r="D78" s="19">
        <v>12206</v>
      </c>
      <c r="E78" s="26">
        <v>1653</v>
      </c>
      <c r="F78" s="27">
        <f t="shared" si="14"/>
        <v>10553</v>
      </c>
      <c r="G78" s="26">
        <v>2014</v>
      </c>
      <c r="H78" s="28">
        <f t="shared" si="18"/>
        <v>63</v>
      </c>
      <c r="I78" s="28">
        <f t="shared" si="19"/>
        <v>66</v>
      </c>
      <c r="J78" s="32">
        <f t="shared" si="2"/>
        <v>129</v>
      </c>
    </row>
    <row r="79" spans="1:10">
      <c r="A79" s="17">
        <v>73</v>
      </c>
      <c r="B79" s="16">
        <v>0</v>
      </c>
      <c r="C79" s="15" t="s">
        <v>94</v>
      </c>
      <c r="D79" s="19">
        <v>266</v>
      </c>
      <c r="E79" s="26">
        <v>0</v>
      </c>
      <c r="F79" s="27">
        <v>0</v>
      </c>
      <c r="G79" s="26">
        <v>0</v>
      </c>
      <c r="H79" s="28">
        <f t="shared" si="18"/>
        <v>0</v>
      </c>
      <c r="I79" s="28">
        <f t="shared" si="19"/>
        <v>0</v>
      </c>
      <c r="J79" s="32">
        <f t="shared" si="2"/>
        <v>0</v>
      </c>
    </row>
    <row r="80" spans="1:10" s="1" customFormat="1">
      <c r="A80" s="17">
        <v>74</v>
      </c>
      <c r="B80" s="23"/>
      <c r="C80" s="24" t="s">
        <v>95</v>
      </c>
      <c r="D80" s="20">
        <f t="shared" ref="D80:J80" si="20">SUM(D81:D95)</f>
        <v>469397</v>
      </c>
      <c r="E80" s="20">
        <f t="shared" si="20"/>
        <v>65715</v>
      </c>
      <c r="F80" s="21">
        <f t="shared" si="20"/>
        <v>388888</v>
      </c>
      <c r="G80" s="21">
        <f t="shared" si="20"/>
        <v>73037</v>
      </c>
      <c r="H80" s="22">
        <f t="shared" si="20"/>
        <v>2312</v>
      </c>
      <c r="I80" s="22">
        <f t="shared" si="20"/>
        <v>2381</v>
      </c>
      <c r="J80" s="22">
        <f t="shared" si="20"/>
        <v>4693</v>
      </c>
    </row>
    <row r="81" spans="1:10">
      <c r="A81" s="17">
        <v>75</v>
      </c>
      <c r="B81" s="16">
        <v>0</v>
      </c>
      <c r="C81" s="25" t="s">
        <v>96</v>
      </c>
      <c r="D81" s="19">
        <v>10875</v>
      </c>
      <c r="E81" s="26">
        <v>1454</v>
      </c>
      <c r="F81" s="27">
        <f t="shared" ref="F81:F89" si="21">D81-E81</f>
        <v>9421</v>
      </c>
      <c r="G81" s="26">
        <v>1555</v>
      </c>
      <c r="H81" s="28">
        <f t="shared" ref="H81:H95" si="22">35000*F81/5886462</f>
        <v>56</v>
      </c>
      <c r="I81" s="28">
        <f t="shared" ref="I81:I95" si="23">35000*G81/1073311</f>
        <v>51</v>
      </c>
      <c r="J81" s="32">
        <f t="shared" ref="J81:J143" si="24">H81+I81</f>
        <v>107</v>
      </c>
    </row>
    <row r="82" spans="1:10">
      <c r="A82" s="17">
        <v>76</v>
      </c>
      <c r="B82" s="16">
        <v>0</v>
      </c>
      <c r="C82" s="25" t="s">
        <v>97</v>
      </c>
      <c r="D82" s="19">
        <v>56429</v>
      </c>
      <c r="E82" s="26">
        <v>7699</v>
      </c>
      <c r="F82" s="27">
        <f t="shared" si="21"/>
        <v>48730</v>
      </c>
      <c r="G82" s="26">
        <v>8050</v>
      </c>
      <c r="H82" s="28">
        <f t="shared" si="22"/>
        <v>290</v>
      </c>
      <c r="I82" s="28">
        <v>262</v>
      </c>
      <c r="J82" s="32">
        <f t="shared" si="24"/>
        <v>552</v>
      </c>
    </row>
    <row r="83" spans="1:10">
      <c r="A83" s="17">
        <v>77</v>
      </c>
      <c r="B83" s="16">
        <v>0</v>
      </c>
      <c r="C83" s="25" t="s">
        <v>98</v>
      </c>
      <c r="D83" s="19">
        <v>42307</v>
      </c>
      <c r="E83" s="26">
        <v>5772</v>
      </c>
      <c r="F83" s="27">
        <f t="shared" si="21"/>
        <v>36535</v>
      </c>
      <c r="G83" s="26">
        <v>6070</v>
      </c>
      <c r="H83" s="28">
        <f t="shared" si="22"/>
        <v>217</v>
      </c>
      <c r="I83" s="28">
        <f t="shared" si="23"/>
        <v>198</v>
      </c>
      <c r="J83" s="32">
        <f t="shared" si="24"/>
        <v>415</v>
      </c>
    </row>
    <row r="84" spans="1:10">
      <c r="A84" s="17">
        <v>78</v>
      </c>
      <c r="B84" s="16">
        <v>0</v>
      </c>
      <c r="C84" s="25" t="s">
        <v>99</v>
      </c>
      <c r="D84" s="19">
        <v>56770</v>
      </c>
      <c r="E84" s="26">
        <v>7745</v>
      </c>
      <c r="F84" s="27">
        <f t="shared" si="21"/>
        <v>49025</v>
      </c>
      <c r="G84" s="26">
        <v>8090</v>
      </c>
      <c r="H84" s="28">
        <f t="shared" si="22"/>
        <v>291</v>
      </c>
      <c r="I84" s="28">
        <f t="shared" si="23"/>
        <v>264</v>
      </c>
      <c r="J84" s="32">
        <f t="shared" si="24"/>
        <v>555</v>
      </c>
    </row>
    <row r="85" spans="1:10">
      <c r="A85" s="17">
        <v>79</v>
      </c>
      <c r="B85" s="16">
        <v>0</v>
      </c>
      <c r="C85" s="25" t="s">
        <v>100</v>
      </c>
      <c r="D85" s="19">
        <v>62007</v>
      </c>
      <c r="E85" s="26">
        <v>8346</v>
      </c>
      <c r="F85" s="27">
        <f t="shared" si="21"/>
        <v>53661</v>
      </c>
      <c r="G85" s="26">
        <v>15000</v>
      </c>
      <c r="H85" s="28">
        <f t="shared" si="22"/>
        <v>319</v>
      </c>
      <c r="I85" s="28">
        <f t="shared" si="23"/>
        <v>489</v>
      </c>
      <c r="J85" s="32">
        <f t="shared" si="24"/>
        <v>808</v>
      </c>
    </row>
    <row r="86" spans="1:10">
      <c r="A86" s="17">
        <v>80</v>
      </c>
      <c r="B86" s="16">
        <v>0</v>
      </c>
      <c r="C86" s="25" t="s">
        <v>101</v>
      </c>
      <c r="D86" s="19">
        <v>36592</v>
      </c>
      <c r="E86" s="26">
        <v>4992</v>
      </c>
      <c r="F86" s="27">
        <f t="shared" si="21"/>
        <v>31600</v>
      </c>
      <c r="G86" s="26">
        <v>5215</v>
      </c>
      <c r="H86" s="28">
        <f t="shared" si="22"/>
        <v>188</v>
      </c>
      <c r="I86" s="28">
        <f t="shared" si="23"/>
        <v>170</v>
      </c>
      <c r="J86" s="32">
        <f t="shared" si="24"/>
        <v>358</v>
      </c>
    </row>
    <row r="87" spans="1:10">
      <c r="A87" s="17">
        <v>81</v>
      </c>
      <c r="B87" s="16">
        <v>0</v>
      </c>
      <c r="C87" s="25" t="s">
        <v>102</v>
      </c>
      <c r="D87" s="19">
        <v>80652</v>
      </c>
      <c r="E87" s="26">
        <v>11003</v>
      </c>
      <c r="F87" s="27">
        <f t="shared" si="21"/>
        <v>69649</v>
      </c>
      <c r="G87" s="26">
        <v>11493</v>
      </c>
      <c r="H87" s="28">
        <f t="shared" si="22"/>
        <v>414</v>
      </c>
      <c r="I87" s="28">
        <f t="shared" si="23"/>
        <v>375</v>
      </c>
      <c r="J87" s="32">
        <f t="shared" si="24"/>
        <v>789</v>
      </c>
    </row>
    <row r="88" spans="1:10">
      <c r="A88" s="17">
        <v>82</v>
      </c>
      <c r="B88" s="16">
        <v>1</v>
      </c>
      <c r="C88" s="25" t="s">
        <v>103</v>
      </c>
      <c r="D88" s="19">
        <v>88886</v>
      </c>
      <c r="E88" s="26">
        <v>13961</v>
      </c>
      <c r="F88" s="27">
        <f t="shared" si="21"/>
        <v>74925</v>
      </c>
      <c r="G88" s="26">
        <v>15000</v>
      </c>
      <c r="H88" s="28">
        <f t="shared" si="22"/>
        <v>445</v>
      </c>
      <c r="I88" s="28">
        <f t="shared" si="23"/>
        <v>489</v>
      </c>
      <c r="J88" s="32">
        <f t="shared" si="24"/>
        <v>934</v>
      </c>
    </row>
    <row r="89" spans="1:10">
      <c r="A89" s="17">
        <v>83</v>
      </c>
      <c r="B89" s="16">
        <v>0</v>
      </c>
      <c r="C89" s="25" t="s">
        <v>104</v>
      </c>
      <c r="D89" s="19">
        <v>10624</v>
      </c>
      <c r="E89" s="26">
        <v>1449</v>
      </c>
      <c r="F89" s="27">
        <f t="shared" si="21"/>
        <v>9175</v>
      </c>
      <c r="G89" s="26">
        <v>1514</v>
      </c>
      <c r="H89" s="28">
        <f t="shared" si="22"/>
        <v>55</v>
      </c>
      <c r="I89" s="28">
        <f t="shared" si="23"/>
        <v>49</v>
      </c>
      <c r="J89" s="32">
        <f t="shared" si="24"/>
        <v>104</v>
      </c>
    </row>
    <row r="90" spans="1:10">
      <c r="A90" s="17">
        <v>84</v>
      </c>
      <c r="B90" s="16">
        <v>0</v>
      </c>
      <c r="C90" s="15" t="s">
        <v>105</v>
      </c>
      <c r="D90" s="19">
        <v>6450</v>
      </c>
      <c r="E90" s="26">
        <v>880</v>
      </c>
      <c r="F90" s="27">
        <v>0</v>
      </c>
      <c r="G90" s="26">
        <v>0</v>
      </c>
      <c r="H90" s="28">
        <f t="shared" si="22"/>
        <v>0</v>
      </c>
      <c r="I90" s="28">
        <f t="shared" si="23"/>
        <v>0</v>
      </c>
      <c r="J90" s="32">
        <f t="shared" si="24"/>
        <v>0</v>
      </c>
    </row>
    <row r="91" spans="1:10">
      <c r="A91" s="17">
        <v>85</v>
      </c>
      <c r="B91" s="16">
        <v>0</v>
      </c>
      <c r="C91" s="29" t="s">
        <v>106</v>
      </c>
      <c r="D91" s="19">
        <v>3439</v>
      </c>
      <c r="E91" s="26">
        <v>469</v>
      </c>
      <c r="F91" s="27">
        <v>0</v>
      </c>
      <c r="G91" s="26">
        <v>0</v>
      </c>
      <c r="H91" s="28">
        <f t="shared" si="22"/>
        <v>0</v>
      </c>
      <c r="I91" s="28">
        <f t="shared" si="23"/>
        <v>0</v>
      </c>
      <c r="J91" s="32">
        <f t="shared" si="24"/>
        <v>0</v>
      </c>
    </row>
    <row r="92" spans="1:10">
      <c r="A92" s="17">
        <v>86</v>
      </c>
      <c r="B92" s="16">
        <v>0</v>
      </c>
      <c r="C92" s="29" t="s">
        <v>107</v>
      </c>
      <c r="D92" s="19">
        <v>4917</v>
      </c>
      <c r="E92" s="26">
        <v>662</v>
      </c>
      <c r="F92" s="27">
        <v>0</v>
      </c>
      <c r="G92" s="26">
        <v>0</v>
      </c>
      <c r="H92" s="28">
        <f t="shared" si="22"/>
        <v>0</v>
      </c>
      <c r="I92" s="28">
        <f t="shared" si="23"/>
        <v>0</v>
      </c>
      <c r="J92" s="32">
        <f t="shared" si="24"/>
        <v>0</v>
      </c>
    </row>
    <row r="93" spans="1:10">
      <c r="A93" s="17">
        <v>87</v>
      </c>
      <c r="B93" s="16">
        <v>0</v>
      </c>
      <c r="C93" s="29" t="s">
        <v>108</v>
      </c>
      <c r="D93" s="19">
        <v>7141</v>
      </c>
      <c r="E93" s="26">
        <v>974</v>
      </c>
      <c r="F93" s="27">
        <f t="shared" ref="F93:F107" si="25">D93-E93</f>
        <v>6167</v>
      </c>
      <c r="G93" s="26">
        <v>1050</v>
      </c>
      <c r="H93" s="28">
        <f t="shared" si="22"/>
        <v>37</v>
      </c>
      <c r="I93" s="28">
        <f t="shared" si="23"/>
        <v>34</v>
      </c>
      <c r="J93" s="32">
        <f t="shared" si="24"/>
        <v>71</v>
      </c>
    </row>
    <row r="94" spans="1:10">
      <c r="A94" s="17">
        <v>88</v>
      </c>
      <c r="B94" s="16">
        <v>0</v>
      </c>
      <c r="C94" s="29" t="s">
        <v>109</v>
      </c>
      <c r="D94" s="19">
        <v>2000</v>
      </c>
      <c r="E94" s="26">
        <v>267</v>
      </c>
      <c r="F94" s="27">
        <v>0</v>
      </c>
      <c r="G94" s="26">
        <v>0</v>
      </c>
      <c r="H94" s="28">
        <f t="shared" si="22"/>
        <v>0</v>
      </c>
      <c r="I94" s="28">
        <f t="shared" si="23"/>
        <v>0</v>
      </c>
      <c r="J94" s="32">
        <f t="shared" si="24"/>
        <v>0</v>
      </c>
    </row>
    <row r="95" spans="1:10">
      <c r="A95" s="17">
        <v>89</v>
      </c>
      <c r="B95" s="16">
        <v>0</v>
      </c>
      <c r="C95" s="29" t="s">
        <v>110</v>
      </c>
      <c r="D95" s="19">
        <v>308</v>
      </c>
      <c r="E95" s="26">
        <v>42</v>
      </c>
      <c r="F95" s="27">
        <v>0</v>
      </c>
      <c r="G95" s="26">
        <v>0</v>
      </c>
      <c r="H95" s="28">
        <f t="shared" si="22"/>
        <v>0</v>
      </c>
      <c r="I95" s="28">
        <f t="shared" si="23"/>
        <v>0</v>
      </c>
      <c r="J95" s="32">
        <f t="shared" si="24"/>
        <v>0</v>
      </c>
    </row>
    <row r="96" spans="1:10" s="1" customFormat="1">
      <c r="A96" s="17">
        <v>90</v>
      </c>
      <c r="B96" s="23"/>
      <c r="C96" s="24" t="s">
        <v>111</v>
      </c>
      <c r="D96" s="20">
        <f t="shared" ref="D96:J96" si="26">SUM(D97:D100)</f>
        <v>295788</v>
      </c>
      <c r="E96" s="20">
        <f t="shared" si="26"/>
        <v>46630</v>
      </c>
      <c r="F96" s="21">
        <f t="shared" si="26"/>
        <v>249158</v>
      </c>
      <c r="G96" s="20">
        <f t="shared" si="26"/>
        <v>41133</v>
      </c>
      <c r="H96" s="22">
        <f t="shared" si="26"/>
        <v>1482</v>
      </c>
      <c r="I96" s="22">
        <f t="shared" si="26"/>
        <v>1342</v>
      </c>
      <c r="J96" s="22">
        <f t="shared" si="26"/>
        <v>2824</v>
      </c>
    </row>
    <row r="97" spans="1:10">
      <c r="A97" s="17">
        <v>91</v>
      </c>
      <c r="B97" s="16">
        <v>1</v>
      </c>
      <c r="C97" s="25" t="s">
        <v>112</v>
      </c>
      <c r="D97" s="19">
        <v>67696</v>
      </c>
      <c r="E97" s="26">
        <v>10502</v>
      </c>
      <c r="F97" s="27">
        <f t="shared" si="25"/>
        <v>57194</v>
      </c>
      <c r="G97" s="19">
        <v>9438</v>
      </c>
      <c r="H97" s="28">
        <f>35000*F97/5886462</f>
        <v>340</v>
      </c>
      <c r="I97" s="28">
        <f>35000*G97/1073311</f>
        <v>308</v>
      </c>
      <c r="J97" s="32">
        <f t="shared" si="24"/>
        <v>648</v>
      </c>
    </row>
    <row r="98" spans="1:10">
      <c r="A98" s="17">
        <v>92</v>
      </c>
      <c r="B98" s="16">
        <v>1</v>
      </c>
      <c r="C98" s="25" t="s">
        <v>113</v>
      </c>
      <c r="D98" s="19">
        <v>6610</v>
      </c>
      <c r="E98" s="26">
        <v>1019</v>
      </c>
      <c r="F98" s="27">
        <f t="shared" si="25"/>
        <v>5591</v>
      </c>
      <c r="G98" s="19">
        <v>950</v>
      </c>
      <c r="H98" s="28">
        <f>35000*F98/5886462</f>
        <v>33</v>
      </c>
      <c r="I98" s="28">
        <f>35000*G98/1073311</f>
        <v>31</v>
      </c>
      <c r="J98" s="32">
        <f t="shared" si="24"/>
        <v>64</v>
      </c>
    </row>
    <row r="99" spans="1:10">
      <c r="A99" s="17">
        <v>93</v>
      </c>
      <c r="B99" s="16">
        <v>1</v>
      </c>
      <c r="C99" s="25" t="s">
        <v>114</v>
      </c>
      <c r="D99" s="19">
        <v>99696</v>
      </c>
      <c r="E99" s="26">
        <v>15537</v>
      </c>
      <c r="F99" s="27">
        <f t="shared" si="25"/>
        <v>84159</v>
      </c>
      <c r="G99" s="19">
        <v>13880</v>
      </c>
      <c r="H99" s="28">
        <v>501</v>
      </c>
      <c r="I99" s="28">
        <f>35000*G99/1073311</f>
        <v>453</v>
      </c>
      <c r="J99" s="32">
        <f t="shared" si="24"/>
        <v>954</v>
      </c>
    </row>
    <row r="100" spans="1:10">
      <c r="A100" s="17">
        <v>94</v>
      </c>
      <c r="B100" s="16">
        <v>1</v>
      </c>
      <c r="C100" s="25" t="s">
        <v>115</v>
      </c>
      <c r="D100" s="19">
        <v>121786</v>
      </c>
      <c r="E100" s="26">
        <v>19572</v>
      </c>
      <c r="F100" s="27">
        <f t="shared" si="25"/>
        <v>102214</v>
      </c>
      <c r="G100" s="19">
        <v>16865</v>
      </c>
      <c r="H100" s="28">
        <f>35000*F100/5886462</f>
        <v>608</v>
      </c>
      <c r="I100" s="28">
        <f>35000*G100/1073311</f>
        <v>550</v>
      </c>
      <c r="J100" s="32">
        <f t="shared" si="24"/>
        <v>1158</v>
      </c>
    </row>
    <row r="101" spans="1:10" s="1" customFormat="1">
      <c r="A101" s="17">
        <v>95</v>
      </c>
      <c r="B101" s="23"/>
      <c r="C101" s="24" t="s">
        <v>116</v>
      </c>
      <c r="D101" s="20">
        <f t="shared" ref="D101:J101" si="27">SUM(D102:D109)</f>
        <v>406292</v>
      </c>
      <c r="E101" s="33">
        <v>58093</v>
      </c>
      <c r="F101" s="21">
        <f>SUM(F102:F109)</f>
        <v>345592</v>
      </c>
      <c r="G101" s="21">
        <f>SUM(G102:G109)</f>
        <v>54410</v>
      </c>
      <c r="H101" s="22">
        <f t="shared" si="27"/>
        <v>2055</v>
      </c>
      <c r="I101" s="22">
        <f t="shared" si="27"/>
        <v>1774</v>
      </c>
      <c r="J101" s="22">
        <f t="shared" si="27"/>
        <v>3829</v>
      </c>
    </row>
    <row r="102" spans="1:10">
      <c r="A102" s="17">
        <v>96</v>
      </c>
      <c r="B102" s="16">
        <v>0</v>
      </c>
      <c r="C102" s="25" t="s">
        <v>117</v>
      </c>
      <c r="D102" s="19">
        <v>27023</v>
      </c>
      <c r="E102" s="26">
        <v>3643</v>
      </c>
      <c r="F102" s="27">
        <f t="shared" si="25"/>
        <v>23380</v>
      </c>
      <c r="G102" s="26">
        <v>3643</v>
      </c>
      <c r="H102" s="28">
        <f t="shared" ref="H102:H109" si="28">35000*F102/5886462</f>
        <v>139</v>
      </c>
      <c r="I102" s="28">
        <f t="shared" ref="I102:I109" si="29">35000*G102/1073311</f>
        <v>119</v>
      </c>
      <c r="J102" s="32">
        <f t="shared" si="24"/>
        <v>258</v>
      </c>
    </row>
    <row r="103" spans="1:10">
      <c r="A103" s="17">
        <v>97</v>
      </c>
      <c r="B103" s="16">
        <v>0</v>
      </c>
      <c r="C103" s="25" t="s">
        <v>118</v>
      </c>
      <c r="D103" s="19">
        <v>51507</v>
      </c>
      <c r="E103" s="26">
        <v>6943</v>
      </c>
      <c r="F103" s="27">
        <f t="shared" si="25"/>
        <v>44564</v>
      </c>
      <c r="G103" s="26">
        <v>6016</v>
      </c>
      <c r="H103" s="28">
        <f t="shared" si="28"/>
        <v>265</v>
      </c>
      <c r="I103" s="28">
        <f t="shared" si="29"/>
        <v>196</v>
      </c>
      <c r="J103" s="32">
        <f t="shared" si="24"/>
        <v>461</v>
      </c>
    </row>
    <row r="104" spans="1:10">
      <c r="A104" s="17">
        <v>98</v>
      </c>
      <c r="B104" s="16">
        <v>0</v>
      </c>
      <c r="C104" s="25" t="s">
        <v>119</v>
      </c>
      <c r="D104" s="19">
        <v>58041</v>
      </c>
      <c r="E104" s="26">
        <v>7817</v>
      </c>
      <c r="F104" s="27">
        <f t="shared" si="25"/>
        <v>50224</v>
      </c>
      <c r="G104" s="26">
        <v>6766</v>
      </c>
      <c r="H104" s="28">
        <f t="shared" si="28"/>
        <v>299</v>
      </c>
      <c r="I104" s="28">
        <f t="shared" si="29"/>
        <v>221</v>
      </c>
      <c r="J104" s="32">
        <f t="shared" si="24"/>
        <v>520</v>
      </c>
    </row>
    <row r="105" spans="1:10">
      <c r="A105" s="17">
        <v>99</v>
      </c>
      <c r="B105" s="16">
        <v>0</v>
      </c>
      <c r="C105" s="25" t="s">
        <v>120</v>
      </c>
      <c r="D105" s="19">
        <v>58594</v>
      </c>
      <c r="E105" s="26">
        <v>7882</v>
      </c>
      <c r="F105" s="27">
        <f t="shared" si="25"/>
        <v>50712</v>
      </c>
      <c r="G105" s="26">
        <v>6822</v>
      </c>
      <c r="H105" s="28">
        <f t="shared" si="28"/>
        <v>302</v>
      </c>
      <c r="I105" s="28">
        <f t="shared" si="29"/>
        <v>222</v>
      </c>
      <c r="J105" s="32">
        <f t="shared" si="24"/>
        <v>524</v>
      </c>
    </row>
    <row r="106" spans="1:10">
      <c r="A106" s="17">
        <v>100</v>
      </c>
      <c r="B106" s="16">
        <v>1</v>
      </c>
      <c r="C106" s="25" t="s">
        <v>121</v>
      </c>
      <c r="D106" s="19">
        <v>158509</v>
      </c>
      <c r="E106" s="26">
        <v>24720</v>
      </c>
      <c r="F106" s="27">
        <f t="shared" si="25"/>
        <v>133789</v>
      </c>
      <c r="G106" s="26">
        <v>25370</v>
      </c>
      <c r="H106" s="28">
        <f t="shared" si="28"/>
        <v>795</v>
      </c>
      <c r="I106" s="28">
        <f t="shared" si="29"/>
        <v>827</v>
      </c>
      <c r="J106" s="32">
        <f t="shared" si="24"/>
        <v>1622</v>
      </c>
    </row>
    <row r="107" spans="1:10">
      <c r="A107" s="17">
        <v>101</v>
      </c>
      <c r="B107" s="16">
        <v>0</v>
      </c>
      <c r="C107" s="25" t="s">
        <v>122</v>
      </c>
      <c r="D107" s="19">
        <v>37777</v>
      </c>
      <c r="E107" s="26">
        <v>5085</v>
      </c>
      <c r="F107" s="27">
        <f t="shared" si="25"/>
        <v>32692</v>
      </c>
      <c r="G107" s="26">
        <v>4413</v>
      </c>
      <c r="H107" s="28">
        <f t="shared" si="28"/>
        <v>194</v>
      </c>
      <c r="I107" s="28">
        <f t="shared" si="29"/>
        <v>144</v>
      </c>
      <c r="J107" s="32">
        <f t="shared" si="24"/>
        <v>338</v>
      </c>
    </row>
    <row r="108" spans="1:10">
      <c r="A108" s="17">
        <v>102</v>
      </c>
      <c r="B108" s="16">
        <v>0</v>
      </c>
      <c r="C108" s="29" t="s">
        <v>39</v>
      </c>
      <c r="D108" s="19">
        <v>3016</v>
      </c>
      <c r="E108" s="26">
        <v>409</v>
      </c>
      <c r="F108" s="27">
        <v>0</v>
      </c>
      <c r="G108" s="26">
        <v>0</v>
      </c>
      <c r="H108" s="28">
        <f t="shared" si="28"/>
        <v>0</v>
      </c>
      <c r="I108" s="28">
        <f t="shared" si="29"/>
        <v>0</v>
      </c>
      <c r="J108" s="32">
        <f t="shared" si="24"/>
        <v>0</v>
      </c>
    </row>
    <row r="109" spans="1:10">
      <c r="A109" s="17">
        <v>103</v>
      </c>
      <c r="B109" s="16">
        <v>0</v>
      </c>
      <c r="C109" s="15" t="s">
        <v>123</v>
      </c>
      <c r="D109" s="19">
        <v>11825</v>
      </c>
      <c r="E109" s="26">
        <v>1594</v>
      </c>
      <c r="F109" s="27">
        <f t="shared" ref="F109:F121" si="30">D109-E109</f>
        <v>10231</v>
      </c>
      <c r="G109" s="26">
        <v>1380</v>
      </c>
      <c r="H109" s="28">
        <f t="shared" si="28"/>
        <v>61</v>
      </c>
      <c r="I109" s="28">
        <f t="shared" si="29"/>
        <v>45</v>
      </c>
      <c r="J109" s="32">
        <f t="shared" si="24"/>
        <v>106</v>
      </c>
    </row>
    <row r="110" spans="1:10" s="1" customFormat="1">
      <c r="A110" s="17">
        <v>104</v>
      </c>
      <c r="B110" s="23"/>
      <c r="C110" s="24" t="s">
        <v>124</v>
      </c>
      <c r="D110" s="20">
        <f t="shared" ref="D110:J110" si="31">SUM(D111:D122)</f>
        <v>450339</v>
      </c>
      <c r="E110" s="20">
        <f t="shared" si="31"/>
        <v>67931</v>
      </c>
      <c r="F110" s="21">
        <f>SUM(F111:F121)</f>
        <v>381679</v>
      </c>
      <c r="G110" s="21">
        <f>SUM(G111:G121)</f>
        <v>70000</v>
      </c>
      <c r="H110" s="22">
        <f t="shared" si="31"/>
        <v>2269</v>
      </c>
      <c r="I110" s="22">
        <f t="shared" si="31"/>
        <v>2282</v>
      </c>
      <c r="J110" s="22">
        <f t="shared" si="31"/>
        <v>4551</v>
      </c>
    </row>
    <row r="111" spans="1:10">
      <c r="A111" s="17">
        <v>105</v>
      </c>
      <c r="B111" s="16">
        <v>0</v>
      </c>
      <c r="C111" s="25" t="s">
        <v>125</v>
      </c>
      <c r="D111" s="19">
        <v>7494</v>
      </c>
      <c r="E111" s="26">
        <v>1017</v>
      </c>
      <c r="F111" s="27">
        <f t="shared" si="30"/>
        <v>6477</v>
      </c>
      <c r="G111" s="19">
        <v>1102</v>
      </c>
      <c r="H111" s="28">
        <f t="shared" ref="H111:H122" si="32">35000*F111/5886462</f>
        <v>39</v>
      </c>
      <c r="I111" s="28">
        <f t="shared" ref="I111:I122" si="33">35000*G111/1073311</f>
        <v>36</v>
      </c>
      <c r="J111" s="32">
        <f t="shared" si="24"/>
        <v>75</v>
      </c>
    </row>
    <row r="112" spans="1:10">
      <c r="A112" s="17">
        <v>106</v>
      </c>
      <c r="B112" s="16">
        <v>0</v>
      </c>
      <c r="C112" s="25" t="s">
        <v>126</v>
      </c>
      <c r="D112" s="19">
        <v>13212</v>
      </c>
      <c r="E112" s="26">
        <v>1779</v>
      </c>
      <c r="F112" s="27">
        <f t="shared" si="30"/>
        <v>11433</v>
      </c>
      <c r="G112" s="19">
        <v>1943</v>
      </c>
      <c r="H112" s="28">
        <f t="shared" si="32"/>
        <v>68</v>
      </c>
      <c r="I112" s="28">
        <f t="shared" si="33"/>
        <v>63</v>
      </c>
      <c r="J112" s="32">
        <f t="shared" si="24"/>
        <v>131</v>
      </c>
    </row>
    <row r="113" spans="1:10">
      <c r="A113" s="17">
        <v>107</v>
      </c>
      <c r="B113" s="16">
        <v>0</v>
      </c>
      <c r="C113" s="25" t="s">
        <v>127</v>
      </c>
      <c r="D113" s="19">
        <v>44868</v>
      </c>
      <c r="E113" s="26">
        <v>6040</v>
      </c>
      <c r="F113" s="27">
        <f t="shared" si="30"/>
        <v>38828</v>
      </c>
      <c r="G113" s="19">
        <v>6600</v>
      </c>
      <c r="H113" s="28">
        <f t="shared" si="32"/>
        <v>231</v>
      </c>
      <c r="I113" s="28">
        <f t="shared" si="33"/>
        <v>215</v>
      </c>
      <c r="J113" s="32">
        <f t="shared" si="24"/>
        <v>446</v>
      </c>
    </row>
    <row r="114" spans="1:10">
      <c r="A114" s="17">
        <v>108</v>
      </c>
      <c r="B114" s="16">
        <v>1</v>
      </c>
      <c r="C114" s="25" t="s">
        <v>128</v>
      </c>
      <c r="D114" s="19">
        <v>89489</v>
      </c>
      <c r="E114" s="26">
        <v>13951</v>
      </c>
      <c r="F114" s="27">
        <f t="shared" si="30"/>
        <v>75538</v>
      </c>
      <c r="G114" s="19">
        <v>14529</v>
      </c>
      <c r="H114" s="28">
        <f t="shared" si="32"/>
        <v>449</v>
      </c>
      <c r="I114" s="28">
        <f t="shared" si="33"/>
        <v>474</v>
      </c>
      <c r="J114" s="32">
        <f t="shared" si="24"/>
        <v>923</v>
      </c>
    </row>
    <row r="115" spans="1:10">
      <c r="A115" s="17">
        <v>109</v>
      </c>
      <c r="B115" s="16">
        <v>0</v>
      </c>
      <c r="C115" s="25" t="s">
        <v>129</v>
      </c>
      <c r="D115" s="19">
        <v>32383</v>
      </c>
      <c r="E115" s="26">
        <v>4404</v>
      </c>
      <c r="F115" s="27">
        <f t="shared" si="30"/>
        <v>27979</v>
      </c>
      <c r="G115" s="19">
        <v>4756</v>
      </c>
      <c r="H115" s="28">
        <f t="shared" si="32"/>
        <v>166</v>
      </c>
      <c r="I115" s="28">
        <f t="shared" si="33"/>
        <v>155</v>
      </c>
      <c r="J115" s="32">
        <f t="shared" si="24"/>
        <v>321</v>
      </c>
    </row>
    <row r="116" spans="1:10">
      <c r="A116" s="17">
        <v>110</v>
      </c>
      <c r="B116" s="16">
        <v>0</v>
      </c>
      <c r="C116" s="25" t="s">
        <v>130</v>
      </c>
      <c r="D116" s="19">
        <v>29396</v>
      </c>
      <c r="E116" s="26">
        <v>3984</v>
      </c>
      <c r="F116" s="27">
        <f t="shared" si="30"/>
        <v>25412</v>
      </c>
      <c r="G116" s="19">
        <v>4320</v>
      </c>
      <c r="H116" s="28">
        <f t="shared" si="32"/>
        <v>151</v>
      </c>
      <c r="I116" s="28">
        <f t="shared" si="33"/>
        <v>141</v>
      </c>
      <c r="J116" s="32">
        <f t="shared" si="24"/>
        <v>292</v>
      </c>
    </row>
    <row r="117" spans="1:10">
      <c r="A117" s="17">
        <v>111</v>
      </c>
      <c r="B117" s="16">
        <v>0</v>
      </c>
      <c r="C117" s="25" t="s">
        <v>131</v>
      </c>
      <c r="D117" s="19">
        <v>28481</v>
      </c>
      <c r="E117" s="26">
        <v>3876</v>
      </c>
      <c r="F117" s="27">
        <f t="shared" si="30"/>
        <v>24605</v>
      </c>
      <c r="G117" s="19">
        <v>4183</v>
      </c>
      <c r="H117" s="28">
        <f t="shared" si="32"/>
        <v>146</v>
      </c>
      <c r="I117" s="28">
        <f t="shared" si="33"/>
        <v>136</v>
      </c>
      <c r="J117" s="32">
        <f t="shared" si="24"/>
        <v>282</v>
      </c>
    </row>
    <row r="118" spans="1:10">
      <c r="A118" s="17">
        <v>112</v>
      </c>
      <c r="B118" s="16">
        <v>1</v>
      </c>
      <c r="C118" s="25" t="s">
        <v>132</v>
      </c>
      <c r="D118" s="19">
        <v>72632</v>
      </c>
      <c r="E118" s="26">
        <v>11328</v>
      </c>
      <c r="F118" s="27">
        <f t="shared" si="30"/>
        <v>61304</v>
      </c>
      <c r="G118" s="19">
        <v>11748</v>
      </c>
      <c r="H118" s="28">
        <f t="shared" si="32"/>
        <v>365</v>
      </c>
      <c r="I118" s="28">
        <f t="shared" si="33"/>
        <v>383</v>
      </c>
      <c r="J118" s="32">
        <f t="shared" si="24"/>
        <v>748</v>
      </c>
    </row>
    <row r="119" spans="1:10">
      <c r="A119" s="17">
        <v>113</v>
      </c>
      <c r="B119" s="16">
        <v>1</v>
      </c>
      <c r="C119" s="25" t="s">
        <v>133</v>
      </c>
      <c r="D119" s="19">
        <v>46240</v>
      </c>
      <c r="E119" s="26">
        <v>8614</v>
      </c>
      <c r="F119" s="27">
        <f t="shared" si="30"/>
        <v>37626</v>
      </c>
      <c r="G119" s="19">
        <v>7235</v>
      </c>
      <c r="H119" s="28">
        <f t="shared" si="32"/>
        <v>224</v>
      </c>
      <c r="I119" s="28">
        <f t="shared" si="33"/>
        <v>236</v>
      </c>
      <c r="J119" s="32">
        <f t="shared" si="24"/>
        <v>460</v>
      </c>
    </row>
    <row r="120" spans="1:10">
      <c r="A120" s="17">
        <v>114</v>
      </c>
      <c r="B120" s="16">
        <v>1</v>
      </c>
      <c r="C120" s="25" t="s">
        <v>134</v>
      </c>
      <c r="D120" s="19">
        <v>68410</v>
      </c>
      <c r="E120" s="26">
        <v>10649</v>
      </c>
      <c r="F120" s="27">
        <f t="shared" si="30"/>
        <v>57761</v>
      </c>
      <c r="G120" s="19">
        <v>11083</v>
      </c>
      <c r="H120" s="28">
        <f t="shared" si="32"/>
        <v>343</v>
      </c>
      <c r="I120" s="28">
        <f t="shared" si="33"/>
        <v>361</v>
      </c>
      <c r="J120" s="32">
        <f t="shared" si="24"/>
        <v>704</v>
      </c>
    </row>
    <row r="121" spans="1:10">
      <c r="A121" s="17">
        <v>115</v>
      </c>
      <c r="B121" s="16">
        <v>0</v>
      </c>
      <c r="C121" s="25" t="s">
        <v>135</v>
      </c>
      <c r="D121" s="19">
        <v>17005</v>
      </c>
      <c r="E121" s="26">
        <v>2289</v>
      </c>
      <c r="F121" s="27">
        <f t="shared" si="30"/>
        <v>14716</v>
      </c>
      <c r="G121" s="19">
        <v>2501</v>
      </c>
      <c r="H121" s="28">
        <f t="shared" si="32"/>
        <v>87</v>
      </c>
      <c r="I121" s="28">
        <f t="shared" si="33"/>
        <v>82</v>
      </c>
      <c r="J121" s="32">
        <f t="shared" si="24"/>
        <v>169</v>
      </c>
    </row>
    <row r="122" spans="1:10">
      <c r="A122" s="17">
        <v>116</v>
      </c>
      <c r="B122" s="16">
        <v>0</v>
      </c>
      <c r="C122" s="34" t="s">
        <v>136</v>
      </c>
      <c r="D122" s="19">
        <v>729</v>
      </c>
      <c r="E122" s="26">
        <v>0</v>
      </c>
      <c r="F122" s="27">
        <v>0</v>
      </c>
      <c r="G122" s="26">
        <v>0</v>
      </c>
      <c r="H122" s="28">
        <f t="shared" si="32"/>
        <v>0</v>
      </c>
      <c r="I122" s="28">
        <f t="shared" si="33"/>
        <v>0</v>
      </c>
      <c r="J122" s="32">
        <f t="shared" si="24"/>
        <v>0</v>
      </c>
    </row>
    <row r="123" spans="1:10" s="1" customFormat="1">
      <c r="A123" s="17">
        <v>117</v>
      </c>
      <c r="B123" s="23"/>
      <c r="C123" s="24" t="s">
        <v>137</v>
      </c>
      <c r="D123" s="20">
        <f t="shared" ref="D123:J123" si="34">SUM(D124:D137)</f>
        <v>688909</v>
      </c>
      <c r="E123" s="20">
        <f t="shared" si="34"/>
        <v>106701</v>
      </c>
      <c r="F123" s="21">
        <f t="shared" si="34"/>
        <v>582208</v>
      </c>
      <c r="G123" s="21">
        <f t="shared" si="34"/>
        <v>105253</v>
      </c>
      <c r="H123" s="22">
        <f t="shared" si="34"/>
        <v>3462</v>
      </c>
      <c r="I123" s="22">
        <f t="shared" si="34"/>
        <v>3431</v>
      </c>
      <c r="J123" s="22">
        <f t="shared" si="34"/>
        <v>6893</v>
      </c>
    </row>
    <row r="124" spans="1:10">
      <c r="A124" s="17">
        <v>118</v>
      </c>
      <c r="B124" s="16">
        <v>0</v>
      </c>
      <c r="C124" s="25" t="s">
        <v>138</v>
      </c>
      <c r="D124" s="19">
        <v>43575</v>
      </c>
      <c r="E124" s="26">
        <v>5869</v>
      </c>
      <c r="F124" s="27">
        <f t="shared" ref="F124:F167" si="35">D124-E124</f>
        <v>37706</v>
      </c>
      <c r="G124" s="19">
        <v>6221</v>
      </c>
      <c r="H124" s="28">
        <f t="shared" ref="H124:H137" si="36">35000*F124/5886462</f>
        <v>224</v>
      </c>
      <c r="I124" s="28">
        <f t="shared" ref="I124:I137" si="37">35000*G124/1073311</f>
        <v>203</v>
      </c>
      <c r="J124" s="32">
        <f t="shared" si="24"/>
        <v>427</v>
      </c>
    </row>
    <row r="125" spans="1:10">
      <c r="A125" s="17">
        <v>119</v>
      </c>
      <c r="B125" s="16">
        <v>0</v>
      </c>
      <c r="C125" s="25" t="s">
        <v>139</v>
      </c>
      <c r="D125" s="19">
        <v>26644</v>
      </c>
      <c r="E125" s="26">
        <v>3587</v>
      </c>
      <c r="F125" s="27">
        <f t="shared" si="35"/>
        <v>23057</v>
      </c>
      <c r="G125" s="19">
        <v>4000</v>
      </c>
      <c r="H125" s="28">
        <f t="shared" si="36"/>
        <v>137</v>
      </c>
      <c r="I125" s="28">
        <f t="shared" si="37"/>
        <v>130</v>
      </c>
      <c r="J125" s="32">
        <f t="shared" si="24"/>
        <v>267</v>
      </c>
    </row>
    <row r="126" spans="1:10">
      <c r="A126" s="17">
        <v>120</v>
      </c>
      <c r="B126" s="16">
        <v>0</v>
      </c>
      <c r="C126" s="25" t="s">
        <v>140</v>
      </c>
      <c r="D126" s="19">
        <v>87079</v>
      </c>
      <c r="E126" s="26">
        <v>11880</v>
      </c>
      <c r="F126" s="27">
        <f t="shared" si="35"/>
        <v>75199</v>
      </c>
      <c r="G126" s="19">
        <v>12500</v>
      </c>
      <c r="H126" s="28">
        <f t="shared" si="36"/>
        <v>447</v>
      </c>
      <c r="I126" s="28">
        <f t="shared" si="37"/>
        <v>408</v>
      </c>
      <c r="J126" s="32">
        <f t="shared" si="24"/>
        <v>855</v>
      </c>
    </row>
    <row r="127" spans="1:10">
      <c r="A127" s="17">
        <v>121</v>
      </c>
      <c r="B127" s="16">
        <v>0</v>
      </c>
      <c r="C127" s="25" t="s">
        <v>141</v>
      </c>
      <c r="D127" s="19">
        <v>48184</v>
      </c>
      <c r="E127" s="26">
        <v>6574</v>
      </c>
      <c r="F127" s="27">
        <f t="shared" si="35"/>
        <v>41610</v>
      </c>
      <c r="G127" s="19">
        <v>6866</v>
      </c>
      <c r="H127" s="28">
        <f t="shared" si="36"/>
        <v>247</v>
      </c>
      <c r="I127" s="28">
        <f t="shared" si="37"/>
        <v>224</v>
      </c>
      <c r="J127" s="32">
        <f t="shared" si="24"/>
        <v>471</v>
      </c>
    </row>
    <row r="128" spans="1:10">
      <c r="A128" s="17">
        <v>122</v>
      </c>
      <c r="B128" s="16">
        <v>1</v>
      </c>
      <c r="C128" s="25" t="s">
        <v>142</v>
      </c>
      <c r="D128" s="19">
        <v>32294</v>
      </c>
      <c r="E128" s="26">
        <v>4033</v>
      </c>
      <c r="F128" s="27">
        <f t="shared" si="35"/>
        <v>28261</v>
      </c>
      <c r="G128" s="19">
        <v>5652</v>
      </c>
      <c r="H128" s="28">
        <f t="shared" si="36"/>
        <v>168</v>
      </c>
      <c r="I128" s="28">
        <f t="shared" si="37"/>
        <v>184</v>
      </c>
      <c r="J128" s="32">
        <f t="shared" si="24"/>
        <v>352</v>
      </c>
    </row>
    <row r="129" spans="1:10">
      <c r="A129" s="17">
        <v>123</v>
      </c>
      <c r="B129" s="16">
        <v>0</v>
      </c>
      <c r="C129" s="25" t="s">
        <v>143</v>
      </c>
      <c r="D129" s="19">
        <v>51536</v>
      </c>
      <c r="E129" s="26">
        <v>7031</v>
      </c>
      <c r="F129" s="27">
        <f t="shared" si="35"/>
        <v>44505</v>
      </c>
      <c r="G129" s="19">
        <v>7344</v>
      </c>
      <c r="H129" s="28">
        <f t="shared" si="36"/>
        <v>265</v>
      </c>
      <c r="I129" s="28">
        <f t="shared" si="37"/>
        <v>239</v>
      </c>
      <c r="J129" s="32">
        <f t="shared" si="24"/>
        <v>504</v>
      </c>
    </row>
    <row r="130" spans="1:10">
      <c r="A130" s="17">
        <v>124</v>
      </c>
      <c r="B130" s="16">
        <v>1</v>
      </c>
      <c r="C130" s="25" t="s">
        <v>144</v>
      </c>
      <c r="D130" s="19">
        <v>48967</v>
      </c>
      <c r="E130" s="26">
        <v>7557</v>
      </c>
      <c r="F130" s="27">
        <f t="shared" si="35"/>
        <v>41410</v>
      </c>
      <c r="G130" s="19">
        <v>8199</v>
      </c>
      <c r="H130" s="28">
        <f t="shared" si="36"/>
        <v>246</v>
      </c>
      <c r="I130" s="28">
        <f t="shared" si="37"/>
        <v>267</v>
      </c>
      <c r="J130" s="32">
        <f t="shared" si="24"/>
        <v>513</v>
      </c>
    </row>
    <row r="131" spans="1:10">
      <c r="A131" s="17">
        <v>125</v>
      </c>
      <c r="B131" s="16">
        <v>1</v>
      </c>
      <c r="C131" s="25" t="s">
        <v>145</v>
      </c>
      <c r="D131" s="19">
        <v>111262</v>
      </c>
      <c r="E131" s="26">
        <v>17148</v>
      </c>
      <c r="F131" s="27">
        <f t="shared" si="35"/>
        <v>94114</v>
      </c>
      <c r="G131" s="19">
        <v>16000</v>
      </c>
      <c r="H131" s="28">
        <f t="shared" si="36"/>
        <v>560</v>
      </c>
      <c r="I131" s="28">
        <f t="shared" si="37"/>
        <v>522</v>
      </c>
      <c r="J131" s="32">
        <f t="shared" si="24"/>
        <v>1082</v>
      </c>
    </row>
    <row r="132" spans="1:10">
      <c r="A132" s="17">
        <v>126</v>
      </c>
      <c r="B132" s="16">
        <v>0</v>
      </c>
      <c r="C132" s="25" t="s">
        <v>146</v>
      </c>
      <c r="D132" s="19">
        <v>27175</v>
      </c>
      <c r="E132" s="26">
        <v>3661</v>
      </c>
      <c r="F132" s="27">
        <f t="shared" si="35"/>
        <v>23514</v>
      </c>
      <c r="G132" s="19">
        <v>3880</v>
      </c>
      <c r="H132" s="28">
        <f t="shared" si="36"/>
        <v>140</v>
      </c>
      <c r="I132" s="28">
        <v>126</v>
      </c>
      <c r="J132" s="32">
        <f t="shared" si="24"/>
        <v>266</v>
      </c>
    </row>
    <row r="133" spans="1:10">
      <c r="A133" s="17">
        <v>127</v>
      </c>
      <c r="B133" s="16">
        <v>1</v>
      </c>
      <c r="C133" s="25" t="s">
        <v>147</v>
      </c>
      <c r="D133" s="19">
        <v>85943</v>
      </c>
      <c r="E133" s="26">
        <v>16665</v>
      </c>
      <c r="F133" s="27">
        <f t="shared" si="35"/>
        <v>69278</v>
      </c>
      <c r="G133" s="19">
        <v>13000</v>
      </c>
      <c r="H133" s="28">
        <f t="shared" si="36"/>
        <v>412</v>
      </c>
      <c r="I133" s="28">
        <f t="shared" si="37"/>
        <v>424</v>
      </c>
      <c r="J133" s="32">
        <f t="shared" si="24"/>
        <v>836</v>
      </c>
    </row>
    <row r="134" spans="1:10">
      <c r="A134" s="17">
        <v>128</v>
      </c>
      <c r="B134" s="16">
        <v>1</v>
      </c>
      <c r="C134" s="25" t="s">
        <v>148</v>
      </c>
      <c r="D134" s="19">
        <v>101911</v>
      </c>
      <c r="E134" s="26">
        <v>19382</v>
      </c>
      <c r="F134" s="27">
        <f t="shared" si="35"/>
        <v>82529</v>
      </c>
      <c r="G134" s="19">
        <v>18000</v>
      </c>
      <c r="H134" s="28">
        <f t="shared" si="36"/>
        <v>491</v>
      </c>
      <c r="I134" s="28">
        <f t="shared" si="37"/>
        <v>587</v>
      </c>
      <c r="J134" s="32">
        <f t="shared" si="24"/>
        <v>1078</v>
      </c>
    </row>
    <row r="135" spans="1:10">
      <c r="A135" s="17">
        <v>129</v>
      </c>
      <c r="B135" s="16">
        <v>0</v>
      </c>
      <c r="C135" s="35" t="s">
        <v>149</v>
      </c>
      <c r="D135" s="19">
        <v>20206</v>
      </c>
      <c r="E135" s="26">
        <v>2757</v>
      </c>
      <c r="F135" s="27">
        <f t="shared" si="35"/>
        <v>17449</v>
      </c>
      <c r="G135" s="19">
        <v>3000</v>
      </c>
      <c r="H135" s="28">
        <f t="shared" si="36"/>
        <v>104</v>
      </c>
      <c r="I135" s="28">
        <f t="shared" si="37"/>
        <v>98</v>
      </c>
      <c r="J135" s="32">
        <f t="shared" si="24"/>
        <v>202</v>
      </c>
    </row>
    <row r="136" spans="1:10">
      <c r="A136" s="17">
        <v>130</v>
      </c>
      <c r="B136" s="16">
        <v>0</v>
      </c>
      <c r="C136" s="29" t="s">
        <v>150</v>
      </c>
      <c r="D136" s="19">
        <v>2233</v>
      </c>
      <c r="E136" s="26">
        <v>301</v>
      </c>
      <c r="F136" s="27">
        <f t="shared" si="35"/>
        <v>1932</v>
      </c>
      <c r="G136" s="19">
        <v>320</v>
      </c>
      <c r="H136" s="28">
        <f t="shared" si="36"/>
        <v>11</v>
      </c>
      <c r="I136" s="28">
        <f t="shared" si="37"/>
        <v>10</v>
      </c>
      <c r="J136" s="32">
        <f t="shared" si="24"/>
        <v>21</v>
      </c>
    </row>
    <row r="137" spans="1:10">
      <c r="A137" s="17">
        <v>131</v>
      </c>
      <c r="B137" s="16">
        <v>0</v>
      </c>
      <c r="C137" s="29" t="s">
        <v>151</v>
      </c>
      <c r="D137" s="19">
        <v>1900</v>
      </c>
      <c r="E137" s="26">
        <v>256</v>
      </c>
      <c r="F137" s="27">
        <f t="shared" si="35"/>
        <v>1644</v>
      </c>
      <c r="G137" s="19">
        <v>271</v>
      </c>
      <c r="H137" s="28">
        <f t="shared" si="36"/>
        <v>10</v>
      </c>
      <c r="I137" s="28">
        <f t="shared" si="37"/>
        <v>9</v>
      </c>
      <c r="J137" s="32">
        <f t="shared" si="24"/>
        <v>19</v>
      </c>
    </row>
    <row r="138" spans="1:10" s="1" customFormat="1">
      <c r="A138" s="17">
        <v>132</v>
      </c>
      <c r="B138" s="23"/>
      <c r="C138" s="24" t="s">
        <v>152</v>
      </c>
      <c r="D138" s="20">
        <f t="shared" ref="D138:J138" si="38">SUM(D139:D151)</f>
        <v>902436</v>
      </c>
      <c r="E138" s="20">
        <f t="shared" si="38"/>
        <v>150043</v>
      </c>
      <c r="F138" s="21">
        <f t="shared" si="38"/>
        <v>752393</v>
      </c>
      <c r="G138" s="21">
        <f t="shared" si="38"/>
        <v>171639</v>
      </c>
      <c r="H138" s="22">
        <f t="shared" si="38"/>
        <v>4474</v>
      </c>
      <c r="I138" s="22">
        <f t="shared" si="38"/>
        <v>5598</v>
      </c>
      <c r="J138" s="22">
        <f t="shared" si="38"/>
        <v>10072</v>
      </c>
    </row>
    <row r="139" spans="1:10">
      <c r="A139" s="17">
        <v>133</v>
      </c>
      <c r="B139" s="16"/>
      <c r="C139" s="25" t="s">
        <v>153</v>
      </c>
      <c r="D139" s="19">
        <v>16160</v>
      </c>
      <c r="E139" s="26">
        <v>2597</v>
      </c>
      <c r="F139" s="27">
        <f t="shared" si="35"/>
        <v>13563</v>
      </c>
      <c r="G139" s="26">
        <v>2240</v>
      </c>
      <c r="H139" s="28">
        <f t="shared" ref="H139:H151" si="39">35000*F139/5886462</f>
        <v>81</v>
      </c>
      <c r="I139" s="28">
        <f t="shared" ref="I139:I151" si="40">35000*G139/1073311</f>
        <v>73</v>
      </c>
      <c r="J139" s="32">
        <f t="shared" si="24"/>
        <v>154</v>
      </c>
    </row>
    <row r="140" spans="1:10">
      <c r="A140" s="17">
        <v>134</v>
      </c>
      <c r="B140" s="16">
        <v>1</v>
      </c>
      <c r="C140" s="25" t="s">
        <v>154</v>
      </c>
      <c r="D140" s="19">
        <v>43082</v>
      </c>
      <c r="E140" s="26">
        <v>6644</v>
      </c>
      <c r="F140" s="27">
        <f t="shared" si="35"/>
        <v>36438</v>
      </c>
      <c r="G140" s="26">
        <v>8160</v>
      </c>
      <c r="H140" s="28">
        <f t="shared" si="39"/>
        <v>217</v>
      </c>
      <c r="I140" s="28">
        <f t="shared" si="40"/>
        <v>266</v>
      </c>
      <c r="J140" s="32">
        <f t="shared" si="24"/>
        <v>483</v>
      </c>
    </row>
    <row r="141" spans="1:10">
      <c r="A141" s="17">
        <v>135</v>
      </c>
      <c r="B141" s="16">
        <v>1</v>
      </c>
      <c r="C141" s="25" t="s">
        <v>155</v>
      </c>
      <c r="D141" s="19">
        <v>134416</v>
      </c>
      <c r="E141" s="26">
        <v>28083</v>
      </c>
      <c r="F141" s="27">
        <f t="shared" si="35"/>
        <v>106333</v>
      </c>
      <c r="G141" s="26">
        <v>25000</v>
      </c>
      <c r="H141" s="28">
        <f t="shared" si="39"/>
        <v>632</v>
      </c>
      <c r="I141" s="28">
        <f t="shared" si="40"/>
        <v>815</v>
      </c>
      <c r="J141" s="32">
        <f t="shared" si="24"/>
        <v>1447</v>
      </c>
    </row>
    <row r="142" spans="1:10">
      <c r="A142" s="17">
        <v>136</v>
      </c>
      <c r="B142" s="16">
        <v>1</v>
      </c>
      <c r="C142" s="25" t="s">
        <v>156</v>
      </c>
      <c r="D142" s="19">
        <v>89977</v>
      </c>
      <c r="E142" s="26">
        <v>13577</v>
      </c>
      <c r="F142" s="27">
        <f t="shared" si="35"/>
        <v>76400</v>
      </c>
      <c r="G142" s="26">
        <v>17500</v>
      </c>
      <c r="H142" s="28">
        <f t="shared" si="39"/>
        <v>454</v>
      </c>
      <c r="I142" s="28">
        <f t="shared" si="40"/>
        <v>571</v>
      </c>
      <c r="J142" s="32">
        <f t="shared" si="24"/>
        <v>1025</v>
      </c>
    </row>
    <row r="143" spans="1:10">
      <c r="A143" s="17">
        <v>137</v>
      </c>
      <c r="B143" s="16">
        <v>1</v>
      </c>
      <c r="C143" s="25" t="s">
        <v>157</v>
      </c>
      <c r="D143" s="19">
        <v>165306</v>
      </c>
      <c r="E143" s="26">
        <v>25489</v>
      </c>
      <c r="F143" s="27">
        <f t="shared" si="35"/>
        <v>139817</v>
      </c>
      <c r="G143" s="26">
        <v>35500</v>
      </c>
      <c r="H143" s="28">
        <f t="shared" si="39"/>
        <v>831</v>
      </c>
      <c r="I143" s="28">
        <f t="shared" si="40"/>
        <v>1158</v>
      </c>
      <c r="J143" s="32">
        <f t="shared" si="24"/>
        <v>1989</v>
      </c>
    </row>
    <row r="144" spans="1:10">
      <c r="A144" s="17">
        <v>138</v>
      </c>
      <c r="B144" s="16">
        <v>1</v>
      </c>
      <c r="C144" s="25" t="s">
        <v>158</v>
      </c>
      <c r="D144" s="19">
        <v>76274</v>
      </c>
      <c r="E144" s="26">
        <v>11762</v>
      </c>
      <c r="F144" s="27">
        <f t="shared" si="35"/>
        <v>64512</v>
      </c>
      <c r="G144" s="26">
        <v>12000</v>
      </c>
      <c r="H144" s="28">
        <f t="shared" si="39"/>
        <v>384</v>
      </c>
      <c r="I144" s="28">
        <f t="shared" si="40"/>
        <v>391</v>
      </c>
      <c r="J144" s="32">
        <f t="shared" ref="J144:J167" si="41">H144+I144</f>
        <v>775</v>
      </c>
    </row>
    <row r="145" spans="1:10">
      <c r="A145" s="17">
        <v>139</v>
      </c>
      <c r="B145" s="16">
        <v>1</v>
      </c>
      <c r="C145" s="25" t="s">
        <v>159</v>
      </c>
      <c r="D145" s="19">
        <v>86578</v>
      </c>
      <c r="E145" s="26">
        <v>16690</v>
      </c>
      <c r="F145" s="27">
        <f t="shared" si="35"/>
        <v>69888</v>
      </c>
      <c r="G145" s="26">
        <v>16800</v>
      </c>
      <c r="H145" s="28">
        <f t="shared" si="39"/>
        <v>416</v>
      </c>
      <c r="I145" s="28">
        <f t="shared" si="40"/>
        <v>548</v>
      </c>
      <c r="J145" s="32">
        <f t="shared" si="41"/>
        <v>964</v>
      </c>
    </row>
    <row r="146" spans="1:10">
      <c r="A146" s="17">
        <v>140</v>
      </c>
      <c r="B146" s="16">
        <v>1</v>
      </c>
      <c r="C146" s="25" t="s">
        <v>160</v>
      </c>
      <c r="D146" s="19">
        <v>59860</v>
      </c>
      <c r="E146" s="26">
        <v>9221</v>
      </c>
      <c r="F146" s="27">
        <f t="shared" si="35"/>
        <v>50639</v>
      </c>
      <c r="G146" s="26">
        <v>11700</v>
      </c>
      <c r="H146" s="28">
        <f t="shared" si="39"/>
        <v>301</v>
      </c>
      <c r="I146" s="28">
        <f t="shared" si="40"/>
        <v>382</v>
      </c>
      <c r="J146" s="32">
        <f t="shared" si="41"/>
        <v>683</v>
      </c>
    </row>
    <row r="147" spans="1:10">
      <c r="A147" s="17">
        <v>141</v>
      </c>
      <c r="B147" s="16">
        <v>1</v>
      </c>
      <c r="C147" s="25" t="s">
        <v>161</v>
      </c>
      <c r="D147" s="19">
        <v>70692</v>
      </c>
      <c r="E147" s="26">
        <v>10930</v>
      </c>
      <c r="F147" s="27">
        <f t="shared" si="35"/>
        <v>59762</v>
      </c>
      <c r="G147" s="26">
        <v>13700</v>
      </c>
      <c r="H147" s="28">
        <f t="shared" si="39"/>
        <v>355</v>
      </c>
      <c r="I147" s="28">
        <f t="shared" si="40"/>
        <v>447</v>
      </c>
      <c r="J147" s="32">
        <f t="shared" si="41"/>
        <v>802</v>
      </c>
    </row>
    <row r="148" spans="1:10">
      <c r="A148" s="17">
        <v>142</v>
      </c>
      <c r="B148" s="16">
        <v>1</v>
      </c>
      <c r="C148" s="25" t="s">
        <v>162</v>
      </c>
      <c r="D148" s="19">
        <v>47277</v>
      </c>
      <c r="E148" s="26">
        <v>7285</v>
      </c>
      <c r="F148" s="27">
        <f t="shared" si="35"/>
        <v>39992</v>
      </c>
      <c r="G148" s="26">
        <v>9320</v>
      </c>
      <c r="H148" s="28">
        <f t="shared" si="39"/>
        <v>238</v>
      </c>
      <c r="I148" s="28">
        <f t="shared" si="40"/>
        <v>304</v>
      </c>
      <c r="J148" s="32">
        <f t="shared" si="41"/>
        <v>542</v>
      </c>
    </row>
    <row r="149" spans="1:10">
      <c r="A149" s="17">
        <v>143</v>
      </c>
      <c r="B149" s="16">
        <v>1</v>
      </c>
      <c r="C149" s="25" t="s">
        <v>163</v>
      </c>
      <c r="D149" s="19">
        <v>54514</v>
      </c>
      <c r="E149" s="26">
        <v>8395</v>
      </c>
      <c r="F149" s="27">
        <f t="shared" si="35"/>
        <v>46119</v>
      </c>
      <c r="G149" s="26">
        <v>10700</v>
      </c>
      <c r="H149" s="28">
        <f t="shared" si="39"/>
        <v>274</v>
      </c>
      <c r="I149" s="28">
        <f t="shared" si="40"/>
        <v>349</v>
      </c>
      <c r="J149" s="32">
        <f t="shared" si="41"/>
        <v>623</v>
      </c>
    </row>
    <row r="150" spans="1:10">
      <c r="A150" s="17">
        <v>144</v>
      </c>
      <c r="B150" s="16"/>
      <c r="C150" s="25" t="s">
        <v>164</v>
      </c>
      <c r="D150" s="19">
        <v>54115</v>
      </c>
      <c r="E150" s="26">
        <v>8697</v>
      </c>
      <c r="F150" s="27">
        <f t="shared" si="35"/>
        <v>45418</v>
      </c>
      <c r="G150" s="26">
        <v>8219</v>
      </c>
      <c r="H150" s="28">
        <f t="shared" si="39"/>
        <v>270</v>
      </c>
      <c r="I150" s="28">
        <f t="shared" si="40"/>
        <v>268</v>
      </c>
      <c r="J150" s="32">
        <f t="shared" si="41"/>
        <v>538</v>
      </c>
    </row>
    <row r="151" spans="1:10">
      <c r="A151" s="17">
        <v>145</v>
      </c>
      <c r="B151" s="16"/>
      <c r="C151" s="29" t="s">
        <v>165</v>
      </c>
      <c r="D151" s="19">
        <v>4185</v>
      </c>
      <c r="E151" s="26">
        <v>673</v>
      </c>
      <c r="F151" s="27">
        <f t="shared" si="35"/>
        <v>3512</v>
      </c>
      <c r="G151" s="26">
        <v>800</v>
      </c>
      <c r="H151" s="28">
        <f t="shared" si="39"/>
        <v>21</v>
      </c>
      <c r="I151" s="28">
        <f t="shared" si="40"/>
        <v>26</v>
      </c>
      <c r="J151" s="32">
        <f t="shared" si="41"/>
        <v>47</v>
      </c>
    </row>
    <row r="152" spans="1:10" s="1" customFormat="1">
      <c r="A152" s="17">
        <v>146</v>
      </c>
      <c r="B152" s="23"/>
      <c r="C152" s="24" t="s">
        <v>166</v>
      </c>
      <c r="D152" s="20">
        <f t="shared" ref="D152:J152" si="42">SUM(D153:D158)</f>
        <v>550272</v>
      </c>
      <c r="E152" s="20">
        <f t="shared" si="42"/>
        <v>100558</v>
      </c>
      <c r="F152" s="21">
        <f t="shared" si="42"/>
        <v>449714</v>
      </c>
      <c r="G152" s="21">
        <f t="shared" si="42"/>
        <v>75443</v>
      </c>
      <c r="H152" s="22">
        <f t="shared" si="42"/>
        <v>2674</v>
      </c>
      <c r="I152" s="22">
        <f t="shared" si="42"/>
        <v>2461</v>
      </c>
      <c r="J152" s="22">
        <f t="shared" si="42"/>
        <v>5135</v>
      </c>
    </row>
    <row r="153" spans="1:10">
      <c r="A153" s="17">
        <v>147</v>
      </c>
      <c r="B153" s="16">
        <v>0</v>
      </c>
      <c r="C153" s="25" t="s">
        <v>167</v>
      </c>
      <c r="D153" s="19">
        <v>17516</v>
      </c>
      <c r="E153" s="26">
        <v>2357</v>
      </c>
      <c r="F153" s="27">
        <f t="shared" si="35"/>
        <v>15159</v>
      </c>
      <c r="G153" s="19">
        <v>2501</v>
      </c>
      <c r="H153" s="28">
        <f t="shared" ref="H153:H158" si="43">35000*F153/5886462</f>
        <v>90</v>
      </c>
      <c r="I153" s="28">
        <f t="shared" ref="I153:I158" si="44">35000*G153/1073311</f>
        <v>82</v>
      </c>
      <c r="J153" s="32">
        <f t="shared" si="41"/>
        <v>172</v>
      </c>
    </row>
    <row r="154" spans="1:10">
      <c r="A154" s="17">
        <v>148</v>
      </c>
      <c r="B154" s="16">
        <v>1</v>
      </c>
      <c r="C154" s="25" t="s">
        <v>168</v>
      </c>
      <c r="D154" s="19">
        <v>121159</v>
      </c>
      <c r="E154" s="26">
        <v>18717</v>
      </c>
      <c r="F154" s="27">
        <f t="shared" si="35"/>
        <v>102442</v>
      </c>
      <c r="G154" s="19">
        <v>18000</v>
      </c>
      <c r="H154" s="28">
        <f t="shared" si="43"/>
        <v>609</v>
      </c>
      <c r="I154" s="28">
        <f t="shared" si="44"/>
        <v>587</v>
      </c>
      <c r="J154" s="32">
        <f t="shared" si="41"/>
        <v>1196</v>
      </c>
    </row>
    <row r="155" spans="1:10">
      <c r="A155" s="17">
        <v>149</v>
      </c>
      <c r="B155" s="16">
        <v>1</v>
      </c>
      <c r="C155" s="25" t="s">
        <v>169</v>
      </c>
      <c r="D155" s="19">
        <v>218029</v>
      </c>
      <c r="E155" s="26">
        <v>49747</v>
      </c>
      <c r="F155" s="27">
        <f t="shared" si="35"/>
        <v>168282</v>
      </c>
      <c r="G155" s="19">
        <v>25000</v>
      </c>
      <c r="H155" s="28">
        <f t="shared" si="43"/>
        <v>1001</v>
      </c>
      <c r="I155" s="28">
        <f t="shared" si="44"/>
        <v>815</v>
      </c>
      <c r="J155" s="32">
        <f t="shared" si="41"/>
        <v>1816</v>
      </c>
    </row>
    <row r="156" spans="1:10">
      <c r="A156" s="17">
        <v>150</v>
      </c>
      <c r="B156" s="16">
        <v>0</v>
      </c>
      <c r="C156" s="25" t="s">
        <v>170</v>
      </c>
      <c r="D156" s="19">
        <v>14267</v>
      </c>
      <c r="E156" s="26">
        <v>1938</v>
      </c>
      <c r="F156" s="27">
        <f t="shared" si="35"/>
        <v>12329</v>
      </c>
      <c r="G156" s="19">
        <v>1675</v>
      </c>
      <c r="H156" s="28">
        <f t="shared" si="43"/>
        <v>73</v>
      </c>
      <c r="I156" s="28">
        <f t="shared" si="44"/>
        <v>55</v>
      </c>
      <c r="J156" s="32">
        <f t="shared" si="41"/>
        <v>128</v>
      </c>
    </row>
    <row r="157" spans="1:10">
      <c r="A157" s="17">
        <v>151</v>
      </c>
      <c r="B157" s="16">
        <v>1</v>
      </c>
      <c r="C157" s="25" t="s">
        <v>171</v>
      </c>
      <c r="D157" s="19">
        <v>177368</v>
      </c>
      <c r="E157" s="26">
        <v>27535</v>
      </c>
      <c r="F157" s="27">
        <f t="shared" si="35"/>
        <v>149833</v>
      </c>
      <c r="G157" s="19">
        <v>28000</v>
      </c>
      <c r="H157" s="28">
        <f t="shared" si="43"/>
        <v>891</v>
      </c>
      <c r="I157" s="28">
        <f t="shared" si="44"/>
        <v>913</v>
      </c>
      <c r="J157" s="32">
        <f t="shared" si="41"/>
        <v>1804</v>
      </c>
    </row>
    <row r="158" spans="1:10">
      <c r="A158" s="17">
        <v>152</v>
      </c>
      <c r="B158" s="16">
        <v>0</v>
      </c>
      <c r="C158" s="29" t="s">
        <v>76</v>
      </c>
      <c r="D158" s="19">
        <v>1933</v>
      </c>
      <c r="E158" s="26">
        <v>264</v>
      </c>
      <c r="F158" s="27">
        <f t="shared" si="35"/>
        <v>1669</v>
      </c>
      <c r="G158" s="19">
        <v>267</v>
      </c>
      <c r="H158" s="28">
        <f t="shared" si="43"/>
        <v>10</v>
      </c>
      <c r="I158" s="28">
        <f t="shared" si="44"/>
        <v>9</v>
      </c>
      <c r="J158" s="32">
        <f t="shared" si="41"/>
        <v>19</v>
      </c>
    </row>
    <row r="159" spans="1:10" s="1" customFormat="1">
      <c r="A159" s="17">
        <v>153</v>
      </c>
      <c r="B159" s="23"/>
      <c r="C159" s="24" t="s">
        <v>172</v>
      </c>
      <c r="D159" s="20">
        <f t="shared" ref="D159:J159" si="45">SUM(D160:D167)</f>
        <v>734279</v>
      </c>
      <c r="E159" s="20">
        <f t="shared" si="45"/>
        <v>112227</v>
      </c>
      <c r="F159" s="21">
        <f t="shared" si="45"/>
        <v>622052</v>
      </c>
      <c r="G159" s="20">
        <f t="shared" si="45"/>
        <v>120000</v>
      </c>
      <c r="H159" s="22">
        <f t="shared" si="45"/>
        <v>3698</v>
      </c>
      <c r="I159" s="22">
        <f t="shared" si="45"/>
        <v>3914</v>
      </c>
      <c r="J159" s="22">
        <f t="shared" si="45"/>
        <v>7612</v>
      </c>
    </row>
    <row r="160" spans="1:10">
      <c r="A160" s="17">
        <v>154</v>
      </c>
      <c r="B160" s="16">
        <v>1</v>
      </c>
      <c r="C160" s="25" t="s">
        <v>173</v>
      </c>
      <c r="D160" s="19">
        <v>43813</v>
      </c>
      <c r="E160" s="26">
        <v>7041</v>
      </c>
      <c r="F160" s="27">
        <f t="shared" si="35"/>
        <v>36772</v>
      </c>
      <c r="G160" s="26">
        <v>8000</v>
      </c>
      <c r="H160" s="28">
        <f t="shared" ref="H160:H167" si="46">35000*F160/5886462</f>
        <v>219</v>
      </c>
      <c r="I160" s="28">
        <f t="shared" ref="I160:I167" si="47">35000*G160/1073311</f>
        <v>261</v>
      </c>
      <c r="J160" s="32">
        <f t="shared" si="41"/>
        <v>480</v>
      </c>
    </row>
    <row r="161" spans="1:256">
      <c r="A161" s="17">
        <v>155</v>
      </c>
      <c r="B161" s="16">
        <v>1</v>
      </c>
      <c r="C161" s="25" t="s">
        <v>174</v>
      </c>
      <c r="D161" s="19">
        <v>89779</v>
      </c>
      <c r="E161" s="26">
        <v>15075</v>
      </c>
      <c r="F161" s="27">
        <f t="shared" si="35"/>
        <v>74704</v>
      </c>
      <c r="G161" s="26">
        <v>14476</v>
      </c>
      <c r="H161" s="28">
        <f t="shared" si="46"/>
        <v>444</v>
      </c>
      <c r="I161" s="28">
        <f t="shared" si="47"/>
        <v>472</v>
      </c>
      <c r="J161" s="32">
        <f t="shared" si="41"/>
        <v>916</v>
      </c>
    </row>
    <row r="162" spans="1:256">
      <c r="A162" s="17">
        <v>156</v>
      </c>
      <c r="B162" s="16">
        <v>1</v>
      </c>
      <c r="C162" s="25" t="s">
        <v>175</v>
      </c>
      <c r="D162" s="19">
        <v>98321</v>
      </c>
      <c r="E162" s="26">
        <v>15155</v>
      </c>
      <c r="F162" s="27">
        <f t="shared" si="35"/>
        <v>83166</v>
      </c>
      <c r="G162" s="26">
        <v>15552</v>
      </c>
      <c r="H162" s="28">
        <f t="shared" si="46"/>
        <v>494</v>
      </c>
      <c r="I162" s="28">
        <f t="shared" si="47"/>
        <v>507</v>
      </c>
      <c r="J162" s="32">
        <f t="shared" si="41"/>
        <v>1001</v>
      </c>
    </row>
    <row r="163" spans="1:256">
      <c r="A163" s="17">
        <v>157</v>
      </c>
      <c r="B163" s="16">
        <v>1</v>
      </c>
      <c r="C163" s="25" t="s">
        <v>176</v>
      </c>
      <c r="D163" s="19">
        <v>74682</v>
      </c>
      <c r="E163" s="26">
        <v>13998</v>
      </c>
      <c r="F163" s="27">
        <f t="shared" si="35"/>
        <v>60684</v>
      </c>
      <c r="G163" s="26">
        <v>12500</v>
      </c>
      <c r="H163" s="28">
        <f t="shared" si="46"/>
        <v>361</v>
      </c>
      <c r="I163" s="28">
        <f t="shared" si="47"/>
        <v>408</v>
      </c>
      <c r="J163" s="32">
        <f t="shared" si="41"/>
        <v>769</v>
      </c>
    </row>
    <row r="164" spans="1:256">
      <c r="A164" s="17">
        <v>158</v>
      </c>
      <c r="B164" s="16">
        <v>1</v>
      </c>
      <c r="C164" s="25" t="s">
        <v>177</v>
      </c>
      <c r="D164" s="19">
        <v>85300</v>
      </c>
      <c r="E164" s="26">
        <v>11447</v>
      </c>
      <c r="F164" s="27">
        <f t="shared" si="35"/>
        <v>73853</v>
      </c>
      <c r="G164" s="26">
        <v>13800</v>
      </c>
      <c r="H164" s="28">
        <f t="shared" si="46"/>
        <v>439</v>
      </c>
      <c r="I164" s="28">
        <f t="shared" si="47"/>
        <v>450</v>
      </c>
      <c r="J164" s="32">
        <f t="shared" si="41"/>
        <v>889</v>
      </c>
    </row>
    <row r="165" spans="1:256">
      <c r="A165" s="17">
        <v>159</v>
      </c>
      <c r="B165" s="16">
        <v>1</v>
      </c>
      <c r="C165" s="25" t="s">
        <v>178</v>
      </c>
      <c r="D165" s="19">
        <v>43067</v>
      </c>
      <c r="E165" s="26">
        <v>6437</v>
      </c>
      <c r="F165" s="27">
        <f t="shared" si="35"/>
        <v>36630</v>
      </c>
      <c r="G165" s="26">
        <v>6800</v>
      </c>
      <c r="H165" s="28">
        <f t="shared" si="46"/>
        <v>218</v>
      </c>
      <c r="I165" s="28">
        <f t="shared" si="47"/>
        <v>222</v>
      </c>
      <c r="J165" s="32">
        <f t="shared" si="41"/>
        <v>440</v>
      </c>
    </row>
    <row r="166" spans="1:256">
      <c r="A166" s="17">
        <v>160</v>
      </c>
      <c r="B166" s="16">
        <v>1</v>
      </c>
      <c r="C166" s="25" t="s">
        <v>179</v>
      </c>
      <c r="D166" s="19">
        <v>147780</v>
      </c>
      <c r="E166" s="26">
        <v>21090</v>
      </c>
      <c r="F166" s="27">
        <f t="shared" si="35"/>
        <v>126690</v>
      </c>
      <c r="G166" s="26">
        <v>24072</v>
      </c>
      <c r="H166" s="28">
        <f t="shared" si="46"/>
        <v>753</v>
      </c>
      <c r="I166" s="28">
        <f t="shared" si="47"/>
        <v>785</v>
      </c>
      <c r="J166" s="32">
        <f t="shared" si="41"/>
        <v>1538</v>
      </c>
    </row>
    <row r="167" spans="1:256">
      <c r="A167" s="17">
        <v>161</v>
      </c>
      <c r="B167" s="16">
        <v>1</v>
      </c>
      <c r="C167" s="25" t="s">
        <v>180</v>
      </c>
      <c r="D167" s="19">
        <v>151537</v>
      </c>
      <c r="E167" s="26">
        <v>21984</v>
      </c>
      <c r="F167" s="27">
        <f t="shared" si="35"/>
        <v>129553</v>
      </c>
      <c r="G167" s="26">
        <v>24800</v>
      </c>
      <c r="H167" s="28">
        <f t="shared" si="46"/>
        <v>770</v>
      </c>
      <c r="I167" s="28">
        <f t="shared" si="47"/>
        <v>809</v>
      </c>
      <c r="J167" s="32">
        <f t="shared" si="41"/>
        <v>1579</v>
      </c>
    </row>
    <row r="168" spans="1:256" customFormat="1">
      <c r="A168" s="2"/>
      <c r="B168" s="3"/>
      <c r="C168" s="3"/>
      <c r="D168" s="4"/>
      <c r="E168" s="36"/>
      <c r="F168" s="36"/>
      <c r="G168" s="37"/>
      <c r="H168" s="7"/>
      <c r="I168" s="7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</row>
    <row r="169" spans="1:256" customFormat="1">
      <c r="A169" s="2"/>
      <c r="B169" s="3"/>
      <c r="C169" s="3"/>
      <c r="D169" s="4"/>
      <c r="E169" s="36"/>
      <c r="F169" s="36"/>
      <c r="G169" s="37"/>
      <c r="H169" s="7"/>
      <c r="I169" s="7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</row>
    <row r="170" spans="1:256" customFormat="1">
      <c r="A170" s="2"/>
      <c r="B170" s="3"/>
      <c r="C170" s="3"/>
      <c r="D170" s="4"/>
      <c r="E170" s="36"/>
      <c r="F170" s="36"/>
      <c r="G170" s="37"/>
      <c r="H170" s="7"/>
      <c r="I170" s="7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pans="1:256" customFormat="1">
      <c r="A171" s="2"/>
      <c r="B171" s="3"/>
      <c r="C171" s="3"/>
      <c r="D171" s="4"/>
      <c r="E171" s="36"/>
      <c r="F171" s="36"/>
      <c r="G171" s="37"/>
      <c r="H171" s="7"/>
      <c r="I171" s="7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pans="1:256" customFormat="1">
      <c r="A172" s="2"/>
      <c r="B172" s="3"/>
      <c r="C172" s="3"/>
      <c r="D172" s="4"/>
      <c r="E172" s="36"/>
      <c r="F172" s="36"/>
      <c r="G172" s="37"/>
      <c r="H172" s="7"/>
      <c r="I172" s="7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</row>
    <row r="173" spans="1:256" customFormat="1">
      <c r="A173" s="2"/>
      <c r="B173" s="3"/>
      <c r="C173" s="3"/>
      <c r="D173" s="4"/>
      <c r="E173" s="36"/>
      <c r="F173" s="36"/>
      <c r="G173" s="37"/>
      <c r="H173" s="7"/>
      <c r="I173" s="7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pans="1:256" customFormat="1">
      <c r="A174" s="2"/>
      <c r="B174" s="3"/>
      <c r="C174" s="3"/>
      <c r="D174" s="4"/>
      <c r="E174" s="36"/>
      <c r="F174" s="36"/>
      <c r="G174" s="37"/>
      <c r="H174" s="7"/>
      <c r="I174" s="7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pans="1:256" customFormat="1">
      <c r="A175" s="2"/>
      <c r="B175" s="3"/>
      <c r="C175" s="3"/>
      <c r="D175" s="4"/>
      <c r="E175" s="36"/>
      <c r="F175" s="36"/>
      <c r="G175" s="37"/>
      <c r="H175" s="7"/>
      <c r="I175" s="7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pans="1:256" customFormat="1">
      <c r="A176" s="2"/>
      <c r="B176" s="3"/>
      <c r="C176" s="3"/>
      <c r="D176" s="4"/>
      <c r="E176" s="36"/>
      <c r="F176" s="36"/>
      <c r="G176" s="37"/>
      <c r="H176" s="7"/>
      <c r="I176" s="7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pans="1:256" customFormat="1">
      <c r="A177" s="2"/>
      <c r="B177" s="3"/>
      <c r="C177" s="3"/>
      <c r="D177" s="4"/>
      <c r="E177" s="36"/>
      <c r="F177" s="36"/>
      <c r="G177" s="37"/>
      <c r="H177" s="7"/>
      <c r="I177" s="7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56" customFormat="1">
      <c r="A178" s="2"/>
      <c r="B178" s="3"/>
      <c r="C178" s="3"/>
      <c r="D178" s="4"/>
      <c r="E178" s="36"/>
      <c r="F178" s="36"/>
      <c r="G178" s="37"/>
      <c r="H178" s="7"/>
      <c r="I178" s="7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pans="1:256" customFormat="1">
      <c r="A179" s="2"/>
      <c r="B179" s="3"/>
      <c r="C179" s="3"/>
      <c r="D179" s="4"/>
      <c r="E179" s="36"/>
      <c r="F179" s="36"/>
      <c r="G179" s="37"/>
      <c r="H179" s="7"/>
      <c r="I179" s="7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pans="1:256" customFormat="1">
      <c r="A180" s="2"/>
      <c r="B180" s="3"/>
      <c r="C180" s="3"/>
      <c r="D180" s="4"/>
      <c r="E180" s="36"/>
      <c r="F180" s="36"/>
      <c r="G180" s="37"/>
      <c r="H180" s="7"/>
      <c r="I180" s="7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pans="1:256" customFormat="1">
      <c r="A181" s="2"/>
      <c r="B181" s="3"/>
      <c r="C181" s="3"/>
      <c r="D181" s="4"/>
      <c r="E181" s="36"/>
      <c r="F181" s="36"/>
      <c r="G181" s="37"/>
      <c r="H181" s="7"/>
      <c r="I181" s="7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pans="1:256" customFormat="1">
      <c r="A182" s="2"/>
      <c r="B182" s="3"/>
      <c r="C182" s="3"/>
      <c r="D182" s="4"/>
      <c r="E182" s="36"/>
      <c r="F182" s="36"/>
      <c r="G182" s="37"/>
      <c r="H182" s="7"/>
      <c r="I182" s="7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pans="1:256" customFormat="1">
      <c r="A183" s="2"/>
      <c r="B183" s="3"/>
      <c r="C183" s="3"/>
      <c r="D183" s="4"/>
      <c r="E183" s="36"/>
      <c r="F183" s="36"/>
      <c r="G183" s="37"/>
      <c r="H183" s="7"/>
      <c r="I183" s="7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customFormat="1">
      <c r="A184" s="2"/>
      <c r="B184" s="3"/>
      <c r="C184" s="3"/>
      <c r="D184" s="4"/>
      <c r="E184" s="36"/>
      <c r="F184" s="36"/>
      <c r="G184" s="37"/>
      <c r="H184" s="7"/>
      <c r="I184" s="7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pans="1:256" customFormat="1">
      <c r="A185" s="2"/>
      <c r="B185" s="3"/>
      <c r="C185" s="3"/>
      <c r="D185" s="4"/>
      <c r="E185" s="36"/>
      <c r="F185" s="36"/>
      <c r="G185" s="37"/>
      <c r="H185" s="7"/>
      <c r="I185" s="7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pans="1:256" customFormat="1">
      <c r="A186" s="2"/>
      <c r="B186" s="3"/>
      <c r="C186" s="3"/>
      <c r="D186" s="4"/>
      <c r="E186" s="36"/>
      <c r="F186" s="36"/>
      <c r="G186" s="37"/>
      <c r="H186" s="7"/>
      <c r="I186" s="7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</row>
    <row r="187" spans="1:256" customFormat="1">
      <c r="A187" s="2"/>
      <c r="B187" s="3"/>
      <c r="C187" s="3"/>
      <c r="D187" s="4"/>
      <c r="E187" s="36"/>
      <c r="F187" s="36"/>
      <c r="G187" s="37"/>
      <c r="H187" s="7"/>
      <c r="I187" s="7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customFormat="1">
      <c r="A188" s="2"/>
      <c r="B188" s="3"/>
      <c r="C188" s="3"/>
      <c r="D188" s="4"/>
      <c r="E188" s="36"/>
      <c r="F188" s="36"/>
      <c r="G188" s="37"/>
      <c r="H188" s="7"/>
      <c r="I188" s="7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pans="1:256" customFormat="1">
      <c r="A189" s="2"/>
      <c r="B189" s="3"/>
      <c r="C189" s="3"/>
      <c r="D189" s="4"/>
      <c r="E189" s="36"/>
      <c r="F189" s="36"/>
      <c r="G189" s="37"/>
      <c r="H189" s="7"/>
      <c r="I189" s="7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</row>
    <row r="190" spans="1:256" customFormat="1">
      <c r="A190" s="2"/>
      <c r="B190" s="3"/>
      <c r="C190" s="3"/>
      <c r="D190" s="4"/>
      <c r="E190" s="36"/>
      <c r="F190" s="36"/>
      <c r="G190" s="37"/>
      <c r="H190" s="7"/>
      <c r="I190" s="7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spans="1:256" customFormat="1">
      <c r="A191" s="2"/>
      <c r="B191" s="3"/>
      <c r="C191" s="3"/>
      <c r="D191" s="4"/>
      <c r="E191" s="36"/>
      <c r="F191" s="36"/>
      <c r="G191" s="37"/>
      <c r="H191" s="7"/>
      <c r="I191" s="7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pans="1:256" customFormat="1">
      <c r="A192" s="2"/>
      <c r="B192" s="3"/>
      <c r="C192" s="3"/>
      <c r="D192" s="4"/>
      <c r="E192" s="36"/>
      <c r="F192" s="36"/>
      <c r="G192" s="37"/>
      <c r="H192" s="7"/>
      <c r="I192" s="7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</row>
    <row r="193" spans="1:256" customFormat="1">
      <c r="A193" s="2"/>
      <c r="B193" s="3"/>
      <c r="C193" s="3"/>
      <c r="D193" s="4"/>
      <c r="E193" s="36"/>
      <c r="F193" s="36"/>
      <c r="G193" s="37"/>
      <c r="H193" s="7"/>
      <c r="I193" s="7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spans="1:256" customFormat="1">
      <c r="A194" s="2"/>
      <c r="B194" s="3"/>
      <c r="C194" s="3"/>
      <c r="D194" s="4"/>
      <c r="E194" s="36"/>
      <c r="F194" s="36"/>
      <c r="G194" s="37"/>
      <c r="H194" s="7"/>
      <c r="I194" s="7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pans="1:256" customFormat="1">
      <c r="A195" s="2"/>
      <c r="B195" s="3"/>
      <c r="C195" s="3"/>
      <c r="D195" s="4"/>
      <c r="E195" s="36"/>
      <c r="F195" s="36"/>
      <c r="G195" s="37"/>
      <c r="H195" s="7"/>
      <c r="I195" s="7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pans="1:256" customFormat="1">
      <c r="A196" s="2"/>
      <c r="B196" s="3"/>
      <c r="C196" s="3"/>
      <c r="D196" s="4"/>
      <c r="E196" s="36"/>
      <c r="F196" s="36"/>
      <c r="G196" s="37"/>
      <c r="H196" s="7"/>
      <c r="I196" s="7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pans="1:256" customFormat="1">
      <c r="A197" s="2"/>
      <c r="B197" s="3"/>
      <c r="C197" s="3"/>
      <c r="D197" s="4"/>
      <c r="E197" s="36"/>
      <c r="F197" s="36"/>
      <c r="G197" s="37"/>
      <c r="H197" s="7"/>
      <c r="I197" s="7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pans="1:256" customFormat="1">
      <c r="A198" s="2"/>
      <c r="B198" s="3"/>
      <c r="C198" s="3"/>
      <c r="D198" s="4"/>
      <c r="E198" s="36"/>
      <c r="F198" s="36"/>
      <c r="G198" s="37"/>
      <c r="H198" s="7"/>
      <c r="I198" s="7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pans="1:256" customFormat="1">
      <c r="A199" s="2"/>
      <c r="B199" s="3"/>
      <c r="C199" s="3"/>
      <c r="D199" s="4"/>
      <c r="E199" s="36"/>
      <c r="F199" s="36"/>
      <c r="G199" s="37"/>
      <c r="H199" s="7"/>
      <c r="I199" s="7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pans="1:256" customFormat="1">
      <c r="A200" s="2"/>
      <c r="B200" s="3"/>
      <c r="C200" s="3"/>
      <c r="D200" s="4"/>
      <c r="E200" s="36"/>
      <c r="F200" s="36"/>
      <c r="G200" s="37"/>
      <c r="H200" s="7"/>
      <c r="I200" s="7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pans="1:256" customFormat="1">
      <c r="A201" s="2"/>
      <c r="B201" s="3"/>
      <c r="C201" s="3"/>
      <c r="D201" s="4"/>
      <c r="E201" s="36"/>
      <c r="F201" s="36"/>
      <c r="G201" s="37"/>
      <c r="H201" s="7"/>
      <c r="I201" s="7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</row>
    <row r="202" spans="1:256" customFormat="1">
      <c r="A202" s="2"/>
      <c r="B202" s="3"/>
      <c r="C202" s="3"/>
      <c r="D202" s="4"/>
      <c r="E202" s="36"/>
      <c r="F202" s="36"/>
      <c r="G202" s="37"/>
      <c r="H202" s="7"/>
      <c r="I202" s="7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pans="1:256" customFormat="1">
      <c r="A203" s="2"/>
      <c r="B203" s="3"/>
      <c r="C203" s="3"/>
      <c r="D203" s="4"/>
      <c r="E203" s="36"/>
      <c r="F203" s="36"/>
      <c r="G203" s="37"/>
      <c r="H203" s="7"/>
      <c r="I203" s="7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pans="1:256" customFormat="1">
      <c r="A204" s="2"/>
      <c r="B204" s="3"/>
      <c r="C204" s="3"/>
      <c r="D204" s="4"/>
      <c r="E204" s="36"/>
      <c r="F204" s="36"/>
      <c r="G204" s="37"/>
      <c r="H204" s="7"/>
      <c r="I204" s="7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pans="1:256" customFormat="1">
      <c r="A205" s="2"/>
      <c r="B205" s="3"/>
      <c r="C205" s="3"/>
      <c r="D205" s="4"/>
      <c r="E205" s="36"/>
      <c r="F205" s="36"/>
      <c r="G205" s="37"/>
      <c r="H205" s="7"/>
      <c r="I205" s="7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pans="1:256" customFormat="1">
      <c r="A206" s="2"/>
      <c r="B206" s="3"/>
      <c r="C206" s="3"/>
      <c r="D206" s="4"/>
      <c r="E206" s="36"/>
      <c r="F206" s="36"/>
      <c r="G206" s="37"/>
      <c r="H206" s="7"/>
      <c r="I206" s="7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pans="1:256" customFormat="1">
      <c r="A207" s="2"/>
      <c r="B207" s="3"/>
      <c r="C207" s="3"/>
      <c r="D207" s="4"/>
      <c r="E207" s="36"/>
      <c r="F207" s="36"/>
      <c r="G207" s="37"/>
      <c r="H207" s="7"/>
      <c r="I207" s="7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</sheetData>
  <autoFilter ref="A1:I167"/>
  <mergeCells count="9">
    <mergeCell ref="J3:J4"/>
    <mergeCell ref="E3:F4"/>
    <mergeCell ref="C1:I1"/>
    <mergeCell ref="A3:A4"/>
    <mergeCell ref="C3:C4"/>
    <mergeCell ref="D3:D4"/>
    <mergeCell ref="G3:G4"/>
    <mergeCell ref="H3:H4"/>
    <mergeCell ref="I3:I4"/>
  </mergeCells>
  <phoneticPr fontId="10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安排表</vt:lpstr>
      <vt:lpstr>统一标准</vt:lpstr>
      <vt:lpstr>安排表!Print_Titles</vt:lpstr>
      <vt:lpstr>统一标准!Print_Titles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Administrator</cp:lastModifiedBy>
  <cp:revision>1</cp:revision>
  <cp:lastPrinted>2020-12-30T06:47:49Z</cp:lastPrinted>
  <dcterms:created xsi:type="dcterms:W3CDTF">1996-12-17T01:32:42Z</dcterms:created>
  <dcterms:modified xsi:type="dcterms:W3CDTF">2020-12-30T06:47:51Z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