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60" windowHeight="8016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AO14" i="1"/>
  <c r="AM14"/>
  <c r="AK14"/>
  <c r="AI14"/>
  <c r="AH14"/>
  <c r="AF14"/>
  <c r="AD14"/>
  <c r="AC14"/>
  <c r="AA14"/>
  <c r="Y14"/>
  <c r="W14"/>
  <c r="V14"/>
  <c r="T14"/>
  <c r="R14"/>
  <c r="Q14"/>
  <c r="O14"/>
  <c r="M14"/>
  <c r="K14"/>
  <c r="I14"/>
  <c r="G14"/>
  <c r="F14"/>
  <c r="D14"/>
  <c r="C14"/>
  <c r="B14"/>
  <c r="AH13"/>
  <c r="AC13"/>
  <c r="V13"/>
  <c r="Q13"/>
  <c r="F13"/>
  <c r="B13"/>
  <c r="AH12"/>
  <c r="AC12"/>
  <c r="V12"/>
  <c r="Q12"/>
  <c r="F12"/>
  <c r="B12"/>
  <c r="AH11"/>
  <c r="AC11"/>
  <c r="V11"/>
  <c r="Q11"/>
  <c r="F11"/>
  <c r="B11"/>
  <c r="AH10"/>
  <c r="AC10"/>
  <c r="V10"/>
  <c r="Q10"/>
  <c r="F10"/>
  <c r="B10"/>
  <c r="AH9"/>
  <c r="AC9"/>
  <c r="V9"/>
  <c r="Q9"/>
  <c r="F9"/>
  <c r="B9"/>
  <c r="AH8"/>
  <c r="AC8"/>
  <c r="V8"/>
  <c r="Q8"/>
  <c r="F8"/>
  <c r="B8"/>
  <c r="AH7"/>
  <c r="AC7"/>
  <c r="V7"/>
  <c r="Q7"/>
  <c r="F7"/>
  <c r="B7"/>
</calcChain>
</file>

<file path=xl/sharedStrings.xml><?xml version="1.0" encoding="utf-8"?>
<sst xmlns="http://schemas.openxmlformats.org/spreadsheetml/2006/main" count="115" uniqueCount="75">
  <si>
    <t>2020年市级残疾人就业保障金经费分配表</t>
  </si>
  <si>
    <t>金额：万元</t>
  </si>
  <si>
    <t>单位</t>
  </si>
  <si>
    <t>合计</t>
  </si>
  <si>
    <t>补助管理机构经费</t>
  </si>
  <si>
    <t>2019年收入区级分成</t>
  </si>
  <si>
    <t>残疾人就业培训和创业扶持</t>
  </si>
  <si>
    <t>残疾人扶贫</t>
  </si>
  <si>
    <t>康复经费</t>
  </si>
  <si>
    <t>文化体育宣传</t>
  </si>
  <si>
    <t>其它残疾人事业支出</t>
  </si>
  <si>
    <t>小计</t>
  </si>
  <si>
    <t>就业创业培训</t>
  </si>
  <si>
    <t>残疾人就业会议及奖励</t>
  </si>
  <si>
    <t>农村残疾人阳光发展生产和扶持</t>
  </si>
  <si>
    <t>创业扶持及就业扶贫基地建设</t>
  </si>
  <si>
    <t>稳岗就业补贴</t>
  </si>
  <si>
    <t>托养</t>
  </si>
  <si>
    <t>扶贫</t>
  </si>
  <si>
    <t>0-17岁残疾儿童康复训练</t>
  </si>
  <si>
    <t>残疾人定点康复机构星级评定补助</t>
  </si>
  <si>
    <t>残疾人辅具培训和比赛</t>
  </si>
  <si>
    <t>文化文艺经费</t>
  </si>
  <si>
    <t>体育经费</t>
  </si>
  <si>
    <t>残疾人临时救济、法律援助及残疾人证换发</t>
  </si>
  <si>
    <t>残疾人意外伤害保险</t>
  </si>
  <si>
    <t>残疾人协会经费</t>
  </si>
  <si>
    <t>信访维稳及创建信访“三无”单位</t>
  </si>
  <si>
    <t>金额</t>
  </si>
  <si>
    <t>备注</t>
  </si>
  <si>
    <t>市本级（款拨市残联）</t>
  </si>
  <si>
    <t>1.定岗培训12万；2.手机维修培训15万；3.成才电商培训31.48万；4.盲人按摩技能提升培训4万；5.盲人上网技能普法教育培训5万；6.助盲脱贫15.18万元</t>
  </si>
  <si>
    <t>1.就业援助15万；2.实名制培训5万；3.“两走三见服务活动”5万；4.残疾人创业创新大赛和岗位精英大赛15万；</t>
  </si>
  <si>
    <t>1、市任务50人×0.2万元/人=10万元；阳光致富带头人评选18万元</t>
  </si>
  <si>
    <t>1、创业扶持市任务10个，1万元/人；2、创业提升培训6万元；3、妇女手工9万</t>
  </si>
  <si>
    <t>市级基地补贴8个×3万元/个=24万元</t>
  </si>
  <si>
    <t>1.日间照料：170人×0.09万/人=15.3万；2.寄宿制托养64×0.12万元/人=7.68万；3.托养信息平台建设8万元</t>
  </si>
  <si>
    <t>康复专业人才实名制培训</t>
  </si>
  <si>
    <t>1.扶持残疾人艺术团及艺术人才演出比赛15万；2“残疾人文化进家庭（社区）”等文化比赛活动4万；3.文化周活动5万；4.好新闻评选活动1万；5.参加全省第三届残疾少年儿童舞蹈艺术基本功比赛3万元；6.“全民健身挑战日融合关爱跑”1万；7.建设残疾人自强健身示范点，参加全省残疾人系列文体比赛活动等3万；8.级文明单位精神文明建设工作3万；9.助残志愿活动10万</t>
  </si>
  <si>
    <t>1.临时救济18万；2.法律援助服务5万；3.第三代残疾人证换发工作经费9万元；4.第三代残疾人证硬件配置1万</t>
  </si>
  <si>
    <t>信访维稳综治民调工作14万</t>
  </si>
  <si>
    <t>岳阳楼区</t>
  </si>
  <si>
    <t>省任务10人×0.07万元/人=0.7万元</t>
  </si>
  <si>
    <t>1.省任务16人×0.2万元/人=3.2万元；2.市任务4×0.8万元/人=3.2万</t>
  </si>
  <si>
    <t>149人×0.1万元/人=14.9万元</t>
  </si>
  <si>
    <t>1.居家托养：省任务251人×0.03万元/人=7.53万，市任务,149人×0.075万元/人=11.18万；2.日间照料30人×0.09万元/人=2.7万元</t>
  </si>
  <si>
    <t>10959人，21元/人</t>
  </si>
  <si>
    <t>云溪区</t>
  </si>
  <si>
    <t>1.省任务4人×0.2万元/人=0.8万元；2.市任务4人×0.8万元/人=3.2万</t>
  </si>
  <si>
    <t>27人×0.1万元/人=2.7万元</t>
  </si>
  <si>
    <t xml:space="preserve">居家托养：60人×0.03万元/人=1.8万 </t>
  </si>
  <si>
    <t>3534人，21元/人</t>
  </si>
  <si>
    <t>君山区</t>
  </si>
  <si>
    <t>省任务40人×0.07万元/人=2.8万元</t>
  </si>
  <si>
    <t>1.省任务6人×0.2万元/人=1.2万元；2.市任务2人×0.8万元/人=1.6万</t>
  </si>
  <si>
    <t>15人×0.1万元/人=1.5万元</t>
  </si>
  <si>
    <t xml:space="preserve">居家托养：50人×0.03万元/人=1.5万 </t>
  </si>
  <si>
    <t>4375人，21元/人</t>
  </si>
  <si>
    <t>屈原管理区</t>
  </si>
  <si>
    <t>省任务20人×0.07万元/人=0.14万元</t>
  </si>
  <si>
    <t>市任务4人×0.8万元/人=3.2万</t>
  </si>
  <si>
    <t>35人×0.1万元/人=3.5万元</t>
  </si>
  <si>
    <t>2437人，21元/人</t>
  </si>
  <si>
    <t>市任务5人×0.8万元/人=4万</t>
  </si>
  <si>
    <t>9人×0.1万元/人=0.9万元</t>
  </si>
  <si>
    <t xml:space="preserve">1.居家托养：100人×0.03万元/人=3万 ；2.寄宿制76人×0.12万元/人=9.12万 </t>
  </si>
  <si>
    <t>2956人，21元/人</t>
  </si>
  <si>
    <t xml:space="preserve">     </t>
  </si>
  <si>
    <t>市任务1人×0.8万元/人=0.8万</t>
  </si>
  <si>
    <t>17人×0.1万元/人=1.7万元</t>
  </si>
  <si>
    <t xml:space="preserve">居家托养：25人×0.03万元/人=0.75万 </t>
  </si>
  <si>
    <t>596人，21元/人</t>
  </si>
  <si>
    <t>附件</t>
    <phoneticPr fontId="2" type="noConversion"/>
  </si>
  <si>
    <t>经济技术开发区</t>
    <phoneticPr fontId="2" type="noConversion"/>
  </si>
  <si>
    <t>南湖新区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</si>
</sst>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20"/>
      <name val="黑体"/>
      <family val="3"/>
      <charset val="134"/>
    </font>
    <font>
      <sz val="26"/>
      <name val="方正小标宋简体"/>
      <family val="4"/>
      <charset val="134"/>
    </font>
    <font>
      <sz val="10"/>
      <name val="仿宋_GB2312"/>
      <family val="3"/>
      <charset val="134"/>
    </font>
    <font>
      <sz val="9"/>
      <name val="仿宋_GB2312"/>
      <family val="3"/>
      <charset val="134"/>
    </font>
    <font>
      <sz val="10"/>
      <color indexed="8"/>
      <name val="仿宋_GB2312"/>
      <family val="3"/>
      <charset val="134"/>
    </font>
    <font>
      <b/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4"/>
  <sheetViews>
    <sheetView tabSelected="1" topLeftCell="F4" workbookViewId="0">
      <selection activeCell="F7" sqref="A7:IV7"/>
    </sheetView>
  </sheetViews>
  <sheetFormatPr defaultColWidth="3.21875" defaultRowHeight="14.4"/>
  <cols>
    <col min="1" max="1" width="9.33203125" style="1" customWidth="1"/>
    <col min="2" max="2" width="8.109375" style="1" customWidth="1"/>
    <col min="3" max="3" width="5.77734375" style="1" customWidth="1"/>
    <col min="4" max="4" width="6" style="1" customWidth="1"/>
    <col min="5" max="5" width="5.88671875" style="1" customWidth="1"/>
    <col min="6" max="6" width="6.6640625" style="1" customWidth="1"/>
    <col min="7" max="7" width="6" style="1" customWidth="1"/>
    <col min="8" max="8" width="10.44140625" style="1" customWidth="1"/>
    <col min="9" max="9" width="4.33203125" style="1" customWidth="1"/>
    <col min="10" max="10" width="10.44140625" style="1" customWidth="1"/>
    <col min="11" max="11" width="6" style="1" customWidth="1"/>
    <col min="12" max="12" width="10.44140625" style="1" customWidth="1"/>
    <col min="13" max="13" width="6" style="1" customWidth="1"/>
    <col min="14" max="14" width="12.88671875" style="1" customWidth="1"/>
    <col min="15" max="16" width="6" style="1" customWidth="1"/>
    <col min="17" max="17" width="7.88671875" style="1" customWidth="1"/>
    <col min="18" max="18" width="5.88671875" style="1" customWidth="1"/>
    <col min="19" max="19" width="10.44140625" style="1" customWidth="1"/>
    <col min="20" max="20" width="5.88671875" style="1" customWidth="1"/>
    <col min="21" max="21" width="4.44140625" style="1" customWidth="1"/>
    <col min="22" max="22" width="6.44140625" style="1" customWidth="1"/>
    <col min="23" max="23" width="5.88671875" style="1" customWidth="1"/>
    <col min="24" max="24" width="6.77734375" style="1" customWidth="1"/>
    <col min="25" max="25" width="4" style="1" customWidth="1"/>
    <col min="26" max="26" width="5.77734375" style="1" customWidth="1"/>
    <col min="27" max="27" width="3.21875" style="1" customWidth="1"/>
    <col min="28" max="28" width="4.109375" style="1" customWidth="1"/>
    <col min="29" max="29" width="5.44140625" style="1" customWidth="1"/>
    <col min="30" max="30" width="6.88671875" style="1" customWidth="1"/>
    <col min="31" max="31" width="15.33203125" style="1" customWidth="1"/>
    <col min="32" max="32" width="4.77734375" style="1" customWidth="1"/>
    <col min="33" max="33" width="5.21875" style="1" customWidth="1"/>
    <col min="34" max="34" width="7" style="1" customWidth="1"/>
    <col min="35" max="35" width="6.109375" style="1" customWidth="1"/>
    <col min="36" max="36" width="10.44140625" style="1" customWidth="1"/>
    <col min="37" max="37" width="5.5546875" style="1" customWidth="1"/>
    <col min="38" max="38" width="8.44140625" style="1" customWidth="1"/>
    <col min="39" max="39" width="6.21875" style="1" customWidth="1"/>
    <col min="40" max="40" width="4.33203125" style="1" customWidth="1"/>
    <col min="41" max="41" width="5.44140625" style="1" customWidth="1"/>
    <col min="42" max="42" width="10.44140625" style="1" customWidth="1"/>
    <col min="43" max="16384" width="3.21875" style="1"/>
  </cols>
  <sheetData>
    <row r="1" spans="1:42" ht="25.8" customHeight="1">
      <c r="A1" s="22" t="s">
        <v>72</v>
      </c>
      <c r="B1" s="22"/>
    </row>
    <row r="2" spans="1:42" ht="37.799999999999997" customHeight="1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</row>
    <row r="3" spans="1:42" s="2" customFormat="1" ht="18.600000000000001" customHeight="1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</row>
    <row r="4" spans="1:42" s="9" customFormat="1" ht="26.4" customHeight="1">
      <c r="A4" s="16" t="s">
        <v>2</v>
      </c>
      <c r="B4" s="16" t="s">
        <v>3</v>
      </c>
      <c r="C4" s="15" t="s">
        <v>4</v>
      </c>
      <c r="D4" s="10" t="s">
        <v>5</v>
      </c>
      <c r="E4" s="10"/>
      <c r="F4" s="25" t="s">
        <v>6</v>
      </c>
      <c r="G4" s="25"/>
      <c r="H4" s="25"/>
      <c r="I4" s="25"/>
      <c r="J4" s="25"/>
      <c r="K4" s="25"/>
      <c r="L4" s="25"/>
      <c r="M4" s="25"/>
      <c r="N4" s="25"/>
      <c r="O4" s="25"/>
      <c r="P4" s="14"/>
      <c r="Q4" s="10" t="s">
        <v>7</v>
      </c>
      <c r="R4" s="10"/>
      <c r="S4" s="10"/>
      <c r="T4" s="10"/>
      <c r="U4" s="10"/>
      <c r="V4" s="13" t="s">
        <v>8</v>
      </c>
      <c r="W4" s="25"/>
      <c r="X4" s="25"/>
      <c r="Y4" s="25"/>
      <c r="Z4" s="25"/>
      <c r="AA4" s="25"/>
      <c r="AB4" s="25"/>
      <c r="AC4" s="10" t="s">
        <v>9</v>
      </c>
      <c r="AD4" s="10"/>
      <c r="AE4" s="10"/>
      <c r="AF4" s="10"/>
      <c r="AG4" s="10"/>
      <c r="AH4" s="10" t="s">
        <v>10</v>
      </c>
      <c r="AI4" s="10"/>
      <c r="AJ4" s="10"/>
      <c r="AK4" s="10"/>
      <c r="AL4" s="10"/>
      <c r="AM4" s="10"/>
      <c r="AN4" s="10"/>
      <c r="AO4" s="10"/>
      <c r="AP4" s="10"/>
    </row>
    <row r="5" spans="1:42" s="9" customFormat="1" ht="57.6" customHeight="1">
      <c r="A5" s="17"/>
      <c r="B5" s="17"/>
      <c r="C5" s="19"/>
      <c r="D5" s="10"/>
      <c r="E5" s="10"/>
      <c r="F5" s="12" t="s">
        <v>11</v>
      </c>
      <c r="G5" s="13" t="s">
        <v>12</v>
      </c>
      <c r="H5" s="14"/>
      <c r="I5" s="13" t="s">
        <v>13</v>
      </c>
      <c r="J5" s="14"/>
      <c r="K5" s="10" t="s">
        <v>14</v>
      </c>
      <c r="L5" s="10"/>
      <c r="M5" s="13" t="s">
        <v>15</v>
      </c>
      <c r="N5" s="14"/>
      <c r="O5" s="10" t="s">
        <v>16</v>
      </c>
      <c r="P5" s="10"/>
      <c r="Q5" s="16" t="s">
        <v>11</v>
      </c>
      <c r="R5" s="13" t="s">
        <v>17</v>
      </c>
      <c r="S5" s="14"/>
      <c r="T5" s="13" t="s">
        <v>18</v>
      </c>
      <c r="U5" s="14"/>
      <c r="V5" s="16" t="s">
        <v>11</v>
      </c>
      <c r="W5" s="15" t="s">
        <v>19</v>
      </c>
      <c r="X5" s="12"/>
      <c r="Y5" s="11" t="s">
        <v>20</v>
      </c>
      <c r="Z5" s="12"/>
      <c r="AA5" s="11" t="s">
        <v>21</v>
      </c>
      <c r="AB5" s="12"/>
      <c r="AC5" s="10" t="s">
        <v>11</v>
      </c>
      <c r="AD5" s="10" t="s">
        <v>22</v>
      </c>
      <c r="AE5" s="10"/>
      <c r="AF5" s="10" t="s">
        <v>23</v>
      </c>
      <c r="AG5" s="10"/>
      <c r="AH5" s="10" t="s">
        <v>11</v>
      </c>
      <c r="AI5" s="10" t="s">
        <v>24</v>
      </c>
      <c r="AJ5" s="10"/>
      <c r="AK5" s="10" t="s">
        <v>25</v>
      </c>
      <c r="AL5" s="10"/>
      <c r="AM5" s="10" t="s">
        <v>26</v>
      </c>
      <c r="AN5" s="10"/>
      <c r="AO5" s="10" t="s">
        <v>27</v>
      </c>
      <c r="AP5" s="10"/>
    </row>
    <row r="6" spans="1:42" s="9" customFormat="1" ht="36.9" customHeight="1">
      <c r="A6" s="18"/>
      <c r="B6" s="18"/>
      <c r="C6" s="20"/>
      <c r="D6" s="8" t="s">
        <v>28</v>
      </c>
      <c r="E6" s="8" t="s">
        <v>29</v>
      </c>
      <c r="F6" s="21"/>
      <c r="G6" s="8" t="s">
        <v>28</v>
      </c>
      <c r="H6" s="8" t="s">
        <v>29</v>
      </c>
      <c r="I6" s="8" t="s">
        <v>28</v>
      </c>
      <c r="J6" s="8" t="s">
        <v>29</v>
      </c>
      <c r="K6" s="8" t="s">
        <v>28</v>
      </c>
      <c r="L6" s="8" t="s">
        <v>29</v>
      </c>
      <c r="M6" s="8" t="s">
        <v>28</v>
      </c>
      <c r="N6" s="8" t="s">
        <v>29</v>
      </c>
      <c r="O6" s="8" t="s">
        <v>28</v>
      </c>
      <c r="P6" s="8" t="s">
        <v>29</v>
      </c>
      <c r="Q6" s="18"/>
      <c r="R6" s="8" t="s">
        <v>28</v>
      </c>
      <c r="S6" s="8" t="s">
        <v>29</v>
      </c>
      <c r="T6" s="8" t="s">
        <v>28</v>
      </c>
      <c r="U6" s="8" t="s">
        <v>29</v>
      </c>
      <c r="V6" s="18"/>
      <c r="W6" s="8" t="s">
        <v>28</v>
      </c>
      <c r="X6" s="8" t="s">
        <v>29</v>
      </c>
      <c r="Y6" s="8" t="s">
        <v>28</v>
      </c>
      <c r="Z6" s="8" t="s">
        <v>29</v>
      </c>
      <c r="AA6" s="8" t="s">
        <v>28</v>
      </c>
      <c r="AB6" s="8" t="s">
        <v>29</v>
      </c>
      <c r="AC6" s="10"/>
      <c r="AD6" s="8" t="s">
        <v>28</v>
      </c>
      <c r="AE6" s="8" t="s">
        <v>29</v>
      </c>
      <c r="AF6" s="8" t="s">
        <v>28</v>
      </c>
      <c r="AG6" s="8" t="s">
        <v>29</v>
      </c>
      <c r="AH6" s="10"/>
      <c r="AI6" s="8" t="s">
        <v>28</v>
      </c>
      <c r="AJ6" s="8" t="s">
        <v>29</v>
      </c>
      <c r="AK6" s="8" t="s">
        <v>28</v>
      </c>
      <c r="AL6" s="8" t="s">
        <v>29</v>
      </c>
      <c r="AM6" s="8" t="s">
        <v>28</v>
      </c>
      <c r="AN6" s="8" t="s">
        <v>29</v>
      </c>
      <c r="AO6" s="8" t="s">
        <v>28</v>
      </c>
      <c r="AP6" s="8" t="s">
        <v>29</v>
      </c>
    </row>
    <row r="7" spans="1:42" s="7" customFormat="1" ht="249.6" customHeight="1">
      <c r="A7" s="3" t="s">
        <v>30</v>
      </c>
      <c r="B7" s="3">
        <f t="shared" ref="B7:B13" si="0">C7+D7+F7+Q7+V7+AC7+AH7</f>
        <v>579.64</v>
      </c>
      <c r="C7" s="3">
        <v>55</v>
      </c>
      <c r="D7" s="4"/>
      <c r="E7" s="4"/>
      <c r="F7" s="3">
        <f t="shared" ref="F7:F13" si="1">G7+I7+K7+M7+O7</f>
        <v>199.66</v>
      </c>
      <c r="G7" s="3">
        <v>82.66</v>
      </c>
      <c r="H7" s="3" t="s">
        <v>31</v>
      </c>
      <c r="I7" s="3">
        <v>40</v>
      </c>
      <c r="J7" s="3" t="s">
        <v>32</v>
      </c>
      <c r="K7" s="3">
        <v>28</v>
      </c>
      <c r="L7" s="3" t="s">
        <v>33</v>
      </c>
      <c r="M7" s="3">
        <v>25</v>
      </c>
      <c r="N7" s="3" t="s">
        <v>34</v>
      </c>
      <c r="O7" s="3">
        <v>24</v>
      </c>
      <c r="P7" s="3" t="s">
        <v>35</v>
      </c>
      <c r="Q7" s="3">
        <f t="shared" ref="Q7:Q13" si="2">R7+T7</f>
        <v>124.98</v>
      </c>
      <c r="R7" s="3">
        <v>30.98</v>
      </c>
      <c r="S7" s="3" t="s">
        <v>36</v>
      </c>
      <c r="T7" s="3">
        <v>94</v>
      </c>
      <c r="U7" s="3"/>
      <c r="V7" s="3">
        <f t="shared" ref="V7:V13" si="3">+W7+Y7+AA7</f>
        <v>52</v>
      </c>
      <c r="W7" s="3">
        <v>6</v>
      </c>
      <c r="X7" s="3" t="s">
        <v>37</v>
      </c>
      <c r="Y7" s="3">
        <v>37</v>
      </c>
      <c r="Z7" s="3"/>
      <c r="AA7" s="3">
        <v>9</v>
      </c>
      <c r="AB7" s="3"/>
      <c r="AC7" s="3">
        <f t="shared" ref="AC7:AC13" si="4">AD7+AF7</f>
        <v>85</v>
      </c>
      <c r="AD7" s="3">
        <v>45</v>
      </c>
      <c r="AE7" s="5" t="s">
        <v>38</v>
      </c>
      <c r="AF7" s="3">
        <v>40</v>
      </c>
      <c r="AG7" s="3"/>
      <c r="AH7" s="3">
        <f t="shared" ref="AH7:AH13" si="5">AI7+AK7+AM7+AO7</f>
        <v>63</v>
      </c>
      <c r="AI7" s="3">
        <v>33</v>
      </c>
      <c r="AJ7" s="3" t="s">
        <v>39</v>
      </c>
      <c r="AK7" s="6"/>
      <c r="AL7" s="3"/>
      <c r="AM7" s="3">
        <v>16</v>
      </c>
      <c r="AN7" s="3"/>
      <c r="AO7" s="3">
        <v>14</v>
      </c>
      <c r="AP7" s="3" t="s">
        <v>40</v>
      </c>
    </row>
    <row r="8" spans="1:42" s="2" customFormat="1" ht="193.8" customHeight="1">
      <c r="A8" s="3" t="s">
        <v>41</v>
      </c>
      <c r="B8" s="3">
        <f t="shared" si="0"/>
        <v>266.43</v>
      </c>
      <c r="C8" s="3"/>
      <c r="D8" s="3">
        <v>200</v>
      </c>
      <c r="E8" s="3"/>
      <c r="F8" s="3">
        <f t="shared" si="1"/>
        <v>22</v>
      </c>
      <c r="G8" s="3"/>
      <c r="H8" s="3"/>
      <c r="I8" s="3"/>
      <c r="J8" s="3"/>
      <c r="K8" s="3">
        <v>0.7</v>
      </c>
      <c r="L8" s="3" t="s">
        <v>42</v>
      </c>
      <c r="M8" s="3">
        <v>6.4</v>
      </c>
      <c r="N8" s="3" t="s">
        <v>43</v>
      </c>
      <c r="O8" s="3">
        <v>14.9</v>
      </c>
      <c r="P8" s="3" t="s">
        <v>44</v>
      </c>
      <c r="Q8" s="3">
        <f t="shared" si="2"/>
        <v>21.41</v>
      </c>
      <c r="R8" s="3">
        <v>21.41</v>
      </c>
      <c r="S8" s="3" t="s">
        <v>45</v>
      </c>
      <c r="T8" s="3"/>
      <c r="U8" s="3"/>
      <c r="V8" s="3">
        <f t="shared" si="3"/>
        <v>0</v>
      </c>
      <c r="W8" s="3"/>
      <c r="X8" s="3"/>
      <c r="Y8" s="3"/>
      <c r="Z8" s="3"/>
      <c r="AA8" s="3"/>
      <c r="AB8" s="3"/>
      <c r="AC8" s="3">
        <f t="shared" si="4"/>
        <v>0</v>
      </c>
      <c r="AD8" s="3"/>
      <c r="AE8" s="3"/>
      <c r="AF8" s="3"/>
      <c r="AG8" s="3"/>
      <c r="AH8" s="3">
        <f t="shared" si="5"/>
        <v>23.02</v>
      </c>
      <c r="AI8" s="3"/>
      <c r="AJ8" s="3"/>
      <c r="AK8" s="6">
        <v>23.02</v>
      </c>
      <c r="AL8" s="3" t="s">
        <v>46</v>
      </c>
      <c r="AM8" s="3"/>
      <c r="AN8" s="3"/>
      <c r="AO8" s="3"/>
      <c r="AP8" s="3"/>
    </row>
    <row r="9" spans="1:42" s="2" customFormat="1" ht="120" customHeight="1">
      <c r="A9" s="3" t="s">
        <v>47</v>
      </c>
      <c r="B9" s="3">
        <f t="shared" si="0"/>
        <v>116.62</v>
      </c>
      <c r="C9" s="3"/>
      <c r="D9" s="3">
        <v>100</v>
      </c>
      <c r="E9" s="3"/>
      <c r="F9" s="3">
        <f t="shared" si="1"/>
        <v>7.4</v>
      </c>
      <c r="G9" s="3"/>
      <c r="H9" s="3"/>
      <c r="I9" s="3"/>
      <c r="J9" s="3"/>
      <c r="K9" s="3">
        <v>0.7</v>
      </c>
      <c r="L9" s="3" t="s">
        <v>42</v>
      </c>
      <c r="M9" s="3">
        <v>4</v>
      </c>
      <c r="N9" s="3" t="s">
        <v>48</v>
      </c>
      <c r="O9" s="3">
        <v>2.7</v>
      </c>
      <c r="P9" s="3" t="s">
        <v>49</v>
      </c>
      <c r="Q9" s="3">
        <f t="shared" si="2"/>
        <v>1.8</v>
      </c>
      <c r="R9" s="3">
        <v>1.8</v>
      </c>
      <c r="S9" s="3" t="s">
        <v>50</v>
      </c>
      <c r="T9" s="3"/>
      <c r="U9" s="3"/>
      <c r="V9" s="3">
        <f t="shared" si="3"/>
        <v>0</v>
      </c>
      <c r="W9" s="3"/>
      <c r="X9" s="3"/>
      <c r="Y9" s="3"/>
      <c r="Z9" s="3"/>
      <c r="AA9" s="3"/>
      <c r="AB9" s="3"/>
      <c r="AC9" s="3">
        <f t="shared" si="4"/>
        <v>0</v>
      </c>
      <c r="AD9" s="3"/>
      <c r="AE9" s="3"/>
      <c r="AF9" s="3"/>
      <c r="AG9" s="3"/>
      <c r="AH9" s="3">
        <f t="shared" si="5"/>
        <v>7.42</v>
      </c>
      <c r="AI9" s="3"/>
      <c r="AJ9" s="3"/>
      <c r="AK9" s="3">
        <v>7.42</v>
      </c>
      <c r="AL9" s="3" t="s">
        <v>51</v>
      </c>
      <c r="AM9" s="3"/>
      <c r="AN9" s="3"/>
      <c r="AO9" s="3"/>
      <c r="AP9" s="3"/>
    </row>
    <row r="10" spans="1:42" s="2" customFormat="1" ht="85.8" customHeight="1">
      <c r="A10" s="3" t="s">
        <v>52</v>
      </c>
      <c r="B10" s="3">
        <f t="shared" si="0"/>
        <v>17.79</v>
      </c>
      <c r="C10" s="3"/>
      <c r="D10" s="3"/>
      <c r="E10" s="3"/>
      <c r="F10" s="3">
        <f t="shared" si="1"/>
        <v>7.1</v>
      </c>
      <c r="G10" s="3"/>
      <c r="H10" s="3"/>
      <c r="I10" s="3"/>
      <c r="J10" s="3"/>
      <c r="K10" s="3">
        <v>2.8</v>
      </c>
      <c r="L10" s="3" t="s">
        <v>53</v>
      </c>
      <c r="M10" s="3">
        <v>2.8</v>
      </c>
      <c r="N10" s="3" t="s">
        <v>54</v>
      </c>
      <c r="O10" s="3">
        <v>1.5</v>
      </c>
      <c r="P10" s="3" t="s">
        <v>55</v>
      </c>
      <c r="Q10" s="3">
        <f t="shared" si="2"/>
        <v>1.5</v>
      </c>
      <c r="R10" s="3">
        <v>1.5</v>
      </c>
      <c r="S10" s="3" t="s">
        <v>56</v>
      </c>
      <c r="T10" s="3"/>
      <c r="U10" s="3"/>
      <c r="V10" s="3">
        <f t="shared" si="3"/>
        <v>0</v>
      </c>
      <c r="W10" s="3"/>
      <c r="X10" s="3"/>
      <c r="Y10" s="3"/>
      <c r="Z10" s="3"/>
      <c r="AA10" s="3"/>
      <c r="AB10" s="3"/>
      <c r="AC10" s="3">
        <f t="shared" si="4"/>
        <v>0</v>
      </c>
      <c r="AD10" s="3"/>
      <c r="AE10" s="3"/>
      <c r="AF10" s="3"/>
      <c r="AG10" s="3"/>
      <c r="AH10" s="3">
        <f t="shared" si="5"/>
        <v>9.19</v>
      </c>
      <c r="AI10" s="3"/>
      <c r="AJ10" s="3"/>
      <c r="AK10" s="3">
        <v>9.19</v>
      </c>
      <c r="AL10" s="3" t="s">
        <v>57</v>
      </c>
      <c r="AM10" s="3"/>
      <c r="AN10" s="3"/>
      <c r="AO10" s="3"/>
      <c r="AP10" s="3"/>
    </row>
    <row r="11" spans="1:42" s="2" customFormat="1" ht="76.8" customHeight="1">
      <c r="A11" s="3" t="s">
        <v>58</v>
      </c>
      <c r="B11" s="3">
        <f t="shared" si="0"/>
        <v>14.72</v>
      </c>
      <c r="C11" s="3"/>
      <c r="D11" s="3"/>
      <c r="E11" s="3"/>
      <c r="F11" s="3">
        <f t="shared" si="1"/>
        <v>8.1</v>
      </c>
      <c r="G11" s="3"/>
      <c r="H11" s="3"/>
      <c r="I11" s="3"/>
      <c r="J11" s="3"/>
      <c r="K11" s="3">
        <v>1.4</v>
      </c>
      <c r="L11" s="3" t="s">
        <v>59</v>
      </c>
      <c r="M11" s="3">
        <v>3.2</v>
      </c>
      <c r="N11" s="3" t="s">
        <v>60</v>
      </c>
      <c r="O11" s="3">
        <v>3.5</v>
      </c>
      <c r="P11" s="3" t="s">
        <v>61</v>
      </c>
      <c r="Q11" s="3">
        <f t="shared" si="2"/>
        <v>1.5</v>
      </c>
      <c r="R11" s="3">
        <v>1.5</v>
      </c>
      <c r="S11" s="3" t="s">
        <v>56</v>
      </c>
      <c r="T11" s="3"/>
      <c r="U11" s="3"/>
      <c r="V11" s="3">
        <f t="shared" si="3"/>
        <v>0</v>
      </c>
      <c r="W11" s="3"/>
      <c r="X11" s="3"/>
      <c r="Y11" s="3"/>
      <c r="Z11" s="3"/>
      <c r="AA11" s="3"/>
      <c r="AB11" s="3"/>
      <c r="AC11" s="3">
        <f t="shared" si="4"/>
        <v>0</v>
      </c>
      <c r="AD11" s="3"/>
      <c r="AE11" s="3"/>
      <c r="AF11" s="3"/>
      <c r="AG11" s="3"/>
      <c r="AH11" s="3">
        <f t="shared" si="5"/>
        <v>5.12</v>
      </c>
      <c r="AI11" s="3"/>
      <c r="AJ11" s="3"/>
      <c r="AK11" s="3">
        <v>5.12</v>
      </c>
      <c r="AL11" s="3" t="s">
        <v>62</v>
      </c>
      <c r="AM11" s="3"/>
      <c r="AN11" s="3"/>
      <c r="AO11" s="3"/>
      <c r="AP11" s="3"/>
    </row>
    <row r="12" spans="1:42" s="2" customFormat="1" ht="106.2" customHeight="1">
      <c r="A12" s="3" t="s">
        <v>73</v>
      </c>
      <c r="B12" s="3">
        <f t="shared" si="0"/>
        <v>133.93</v>
      </c>
      <c r="C12" s="3"/>
      <c r="D12" s="3">
        <v>110</v>
      </c>
      <c r="E12" s="3"/>
      <c r="F12" s="3">
        <f t="shared" si="1"/>
        <v>5.6</v>
      </c>
      <c r="G12" s="3"/>
      <c r="H12" s="3"/>
      <c r="I12" s="3"/>
      <c r="J12" s="3"/>
      <c r="K12" s="3">
        <v>0.7</v>
      </c>
      <c r="L12" s="3" t="s">
        <v>42</v>
      </c>
      <c r="M12" s="3">
        <v>4</v>
      </c>
      <c r="N12" s="3" t="s">
        <v>63</v>
      </c>
      <c r="O12" s="3">
        <v>0.9</v>
      </c>
      <c r="P12" s="3" t="s">
        <v>64</v>
      </c>
      <c r="Q12" s="3">
        <f t="shared" si="2"/>
        <v>12.12</v>
      </c>
      <c r="R12" s="3">
        <v>12.12</v>
      </c>
      <c r="S12" s="3" t="s">
        <v>65</v>
      </c>
      <c r="T12" s="3"/>
      <c r="U12" s="3"/>
      <c r="V12" s="3">
        <f t="shared" si="3"/>
        <v>0</v>
      </c>
      <c r="W12" s="3"/>
      <c r="X12" s="3"/>
      <c r="Y12" s="3"/>
      <c r="Z12" s="3"/>
      <c r="AA12" s="3"/>
      <c r="AB12" s="3"/>
      <c r="AC12" s="3">
        <f t="shared" si="4"/>
        <v>0</v>
      </c>
      <c r="AD12" s="3"/>
      <c r="AE12" s="3"/>
      <c r="AF12" s="3"/>
      <c r="AG12" s="3"/>
      <c r="AH12" s="3">
        <f t="shared" si="5"/>
        <v>6.21</v>
      </c>
      <c r="AI12" s="3"/>
      <c r="AJ12" s="3"/>
      <c r="AK12" s="3">
        <v>6.21</v>
      </c>
      <c r="AL12" s="3" t="s">
        <v>66</v>
      </c>
      <c r="AM12" s="3"/>
      <c r="AN12" s="3"/>
      <c r="AO12" s="3"/>
      <c r="AP12" s="3"/>
    </row>
    <row r="13" spans="1:42" s="2" customFormat="1" ht="79.8" customHeight="1">
      <c r="A13" s="3" t="s">
        <v>74</v>
      </c>
      <c r="B13" s="3">
        <f t="shared" si="0"/>
        <v>44.5</v>
      </c>
      <c r="C13" s="3"/>
      <c r="D13" s="3">
        <v>40</v>
      </c>
      <c r="E13" s="3"/>
      <c r="F13" s="3">
        <f t="shared" si="1"/>
        <v>2.5</v>
      </c>
      <c r="G13" s="3"/>
      <c r="H13" s="3" t="s">
        <v>67</v>
      </c>
      <c r="I13" s="3"/>
      <c r="J13" s="3"/>
      <c r="K13" s="3"/>
      <c r="L13" s="3"/>
      <c r="M13" s="3">
        <v>0.8</v>
      </c>
      <c r="N13" s="3" t="s">
        <v>68</v>
      </c>
      <c r="O13" s="3">
        <v>1.7</v>
      </c>
      <c r="P13" s="3" t="s">
        <v>69</v>
      </c>
      <c r="Q13" s="3">
        <f t="shared" si="2"/>
        <v>0.75</v>
      </c>
      <c r="R13" s="3">
        <v>0.75</v>
      </c>
      <c r="S13" s="3" t="s">
        <v>70</v>
      </c>
      <c r="T13" s="3"/>
      <c r="U13" s="3"/>
      <c r="V13" s="3">
        <f t="shared" si="3"/>
        <v>0</v>
      </c>
      <c r="W13" s="3"/>
      <c r="X13" s="3"/>
      <c r="Y13" s="3"/>
      <c r="Z13" s="3"/>
      <c r="AA13" s="3"/>
      <c r="AB13" s="3"/>
      <c r="AC13" s="3">
        <f t="shared" si="4"/>
        <v>0</v>
      </c>
      <c r="AD13" s="3"/>
      <c r="AE13" s="3"/>
      <c r="AF13" s="3"/>
      <c r="AG13" s="3"/>
      <c r="AH13" s="3">
        <f t="shared" si="5"/>
        <v>1.25</v>
      </c>
      <c r="AI13" s="3"/>
      <c r="AJ13" s="3"/>
      <c r="AK13" s="3">
        <v>1.25</v>
      </c>
      <c r="AL13" s="3" t="s">
        <v>71</v>
      </c>
      <c r="AM13" s="3"/>
      <c r="AN13" s="3"/>
      <c r="AO13" s="3"/>
      <c r="AP13" s="3"/>
    </row>
    <row r="14" spans="1:42" s="2" customFormat="1" ht="34.200000000000003" customHeight="1">
      <c r="A14" s="3" t="s">
        <v>3</v>
      </c>
      <c r="B14" s="3">
        <f t="shared" ref="B14:G14" si="6">SUM(B7:B13)</f>
        <v>1173.6300000000001</v>
      </c>
      <c r="C14" s="3">
        <f t="shared" si="6"/>
        <v>55</v>
      </c>
      <c r="D14" s="3">
        <f t="shared" si="6"/>
        <v>450</v>
      </c>
      <c r="E14" s="3"/>
      <c r="F14" s="3">
        <f t="shared" si="6"/>
        <v>252.36</v>
      </c>
      <c r="G14" s="3">
        <f t="shared" si="6"/>
        <v>82.66</v>
      </c>
      <c r="H14" s="3"/>
      <c r="I14" s="3">
        <f>SUM(I7:I13)</f>
        <v>40</v>
      </c>
      <c r="J14" s="3"/>
      <c r="K14" s="3">
        <f>SUM(K7:K13)</f>
        <v>34.299999999999997</v>
      </c>
      <c r="L14" s="3"/>
      <c r="M14" s="3">
        <f>SUM(M7:M13)</f>
        <v>46.2</v>
      </c>
      <c r="N14" s="3"/>
      <c r="O14" s="3">
        <f>SUM(O7:O13)</f>
        <v>49.2</v>
      </c>
      <c r="P14" s="3"/>
      <c r="Q14" s="3">
        <f>SUM(Q7:Q13)</f>
        <v>164.06</v>
      </c>
      <c r="R14" s="3">
        <f>SUM(R7:R13)</f>
        <v>70.06</v>
      </c>
      <c r="S14" s="3"/>
      <c r="T14" s="3">
        <f>SUM(T7:T13)</f>
        <v>94</v>
      </c>
      <c r="U14" s="3"/>
      <c r="V14" s="3">
        <f>SUM(V7:V13)</f>
        <v>52</v>
      </c>
      <c r="W14" s="3">
        <f>SUM(W7:W13)</f>
        <v>6</v>
      </c>
      <c r="X14" s="3"/>
      <c r="Y14" s="3">
        <f t="shared" ref="Y14:AD14" si="7">SUM(Y7:Y13)</f>
        <v>37</v>
      </c>
      <c r="Z14" s="3"/>
      <c r="AA14" s="3">
        <f t="shared" si="7"/>
        <v>9</v>
      </c>
      <c r="AB14" s="3"/>
      <c r="AC14" s="3">
        <f t="shared" si="7"/>
        <v>85</v>
      </c>
      <c r="AD14" s="3">
        <f t="shared" si="7"/>
        <v>45</v>
      </c>
      <c r="AE14" s="3"/>
      <c r="AF14" s="3">
        <f>SUM(AF7:AF13)</f>
        <v>40</v>
      </c>
      <c r="AG14" s="3"/>
      <c r="AH14" s="3">
        <f>SUM(AH7:AH13)</f>
        <v>115.21</v>
      </c>
      <c r="AI14" s="3">
        <f>SUM(AI7:AI13)</f>
        <v>33</v>
      </c>
      <c r="AJ14" s="3"/>
      <c r="AK14" s="3">
        <f>SUM(AK7:AK13)</f>
        <v>52.21</v>
      </c>
      <c r="AL14" s="3"/>
      <c r="AM14" s="3">
        <f>SUM(AM7:AM13)</f>
        <v>16</v>
      </c>
      <c r="AN14" s="3"/>
      <c r="AO14" s="3">
        <f>SUM(AO7:AO13)</f>
        <v>14</v>
      </c>
      <c r="AP14" s="3"/>
    </row>
  </sheetData>
  <mergeCells count="33">
    <mergeCell ref="A1:B1"/>
    <mergeCell ref="A3:AP3"/>
    <mergeCell ref="O5:P5"/>
    <mergeCell ref="A2:AP2"/>
    <mergeCell ref="F4:P4"/>
    <mergeCell ref="Q4:U4"/>
    <mergeCell ref="V4:AB4"/>
    <mergeCell ref="AC4:AG4"/>
    <mergeCell ref="AH4:AP4"/>
    <mergeCell ref="G5:H5"/>
    <mergeCell ref="AO5:AP5"/>
    <mergeCell ref="A4:A6"/>
    <mergeCell ref="B4:B6"/>
    <mergeCell ref="C4:C6"/>
    <mergeCell ref="F5:F6"/>
    <mergeCell ref="Q5:Q6"/>
    <mergeCell ref="V5:V6"/>
    <mergeCell ref="I5:J5"/>
    <mergeCell ref="K5:L5"/>
    <mergeCell ref="AM5:AN5"/>
    <mergeCell ref="R5:S5"/>
    <mergeCell ref="T5:U5"/>
    <mergeCell ref="W5:X5"/>
    <mergeCell ref="Y5:Z5"/>
    <mergeCell ref="AC5:AC6"/>
    <mergeCell ref="AH5:AH6"/>
    <mergeCell ref="AK5:AL5"/>
    <mergeCell ref="D4:E5"/>
    <mergeCell ref="AF5:AG5"/>
    <mergeCell ref="AI5:AJ5"/>
    <mergeCell ref="AA5:AB5"/>
    <mergeCell ref="AD5:AE5"/>
    <mergeCell ref="M5:N5"/>
  </mergeCells>
  <phoneticPr fontId="2" type="noConversion"/>
  <printOptions horizontalCentered="1"/>
  <pageMargins left="0.51181102362204722" right="0.51181102362204722" top="0.59055118110236227" bottom="0.59055118110236227" header="0.51181102362204722" footer="0.51181102362204722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YXJ</dc:creator>
  <cp:lastModifiedBy>Administrator</cp:lastModifiedBy>
  <cp:lastPrinted>2020-10-19T07:47:41Z</cp:lastPrinted>
  <dcterms:created xsi:type="dcterms:W3CDTF">2020-07-31T03:43:00Z</dcterms:created>
  <dcterms:modified xsi:type="dcterms:W3CDTF">2020-10-19T07:48:29Z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