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8016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M14" i="1"/>
  <c r="BK14"/>
  <c r="BI14"/>
  <c r="BG14"/>
  <c r="BE14"/>
  <c r="BC14"/>
  <c r="BB7"/>
  <c r="BB9"/>
  <c r="BB10"/>
  <c r="BB11"/>
  <c r="BB12"/>
  <c r="BB13"/>
  <c r="BB14"/>
  <c r="AZ14"/>
  <c r="AX14"/>
  <c r="AV14"/>
  <c r="AU7"/>
  <c r="AU9"/>
  <c r="AU10"/>
  <c r="AU11"/>
  <c r="AU12"/>
  <c r="AU13"/>
  <c r="AU14"/>
  <c r="AS14"/>
  <c r="AQ14"/>
  <c r="AO14"/>
  <c r="AM14"/>
  <c r="AK14"/>
  <c r="AI14"/>
  <c r="AG14"/>
  <c r="AE14"/>
  <c r="AC14"/>
  <c r="AA14"/>
  <c r="Y14"/>
  <c r="X7"/>
  <c r="X9"/>
  <c r="X10"/>
  <c r="X11"/>
  <c r="X12"/>
  <c r="X13"/>
  <c r="X14"/>
  <c r="V14"/>
  <c r="T14"/>
  <c r="R14"/>
  <c r="Q7"/>
  <c r="Q9"/>
  <c r="Q10"/>
  <c r="Q11"/>
  <c r="Q12"/>
  <c r="Q13"/>
  <c r="Q14"/>
  <c r="O14"/>
  <c r="M14"/>
  <c r="K14"/>
  <c r="I14"/>
  <c r="G14"/>
  <c r="F7"/>
  <c r="F9"/>
  <c r="F10"/>
  <c r="F11"/>
  <c r="F12"/>
  <c r="F13"/>
  <c r="F14"/>
  <c r="D14"/>
  <c r="C14"/>
  <c r="B7"/>
  <c r="B8"/>
  <c r="B9"/>
  <c r="B10"/>
  <c r="B11"/>
  <c r="B12"/>
  <c r="B13"/>
  <c r="B14"/>
  <c r="BB8"/>
  <c r="AU8"/>
  <c r="X8"/>
  <c r="Q8"/>
  <c r="F8"/>
</calcChain>
</file>

<file path=xl/sharedStrings.xml><?xml version="1.0" encoding="utf-8"?>
<sst xmlns="http://schemas.openxmlformats.org/spreadsheetml/2006/main" count="190" uniqueCount="126">
  <si>
    <t>2019年度残疾人事业经费预算经费分配表</t>
  </si>
  <si>
    <t>金额：万元</t>
  </si>
  <si>
    <t>单位</t>
  </si>
  <si>
    <t>合计</t>
  </si>
  <si>
    <t>补助管理机构经费、基金会筹备工作经费、服务大楼改造</t>
  </si>
  <si>
    <t>2018年地税代征分成部分</t>
  </si>
  <si>
    <t>残疾人就业培训和创业扶持</t>
  </si>
  <si>
    <t>残疾人扶贫</t>
  </si>
  <si>
    <t>康复经费</t>
  </si>
  <si>
    <t>文化体育宣传</t>
  </si>
  <si>
    <t>其它残疾人事业支出</t>
  </si>
  <si>
    <t>小计</t>
  </si>
  <si>
    <t>就业创业培训</t>
  </si>
  <si>
    <t>农村残疾人阳光发展生产和扶持</t>
  </si>
  <si>
    <t>创业扶持及就业扶贫基地建设</t>
  </si>
  <si>
    <t>辅助性就业</t>
  </si>
  <si>
    <t>托养</t>
  </si>
  <si>
    <t>助学</t>
  </si>
  <si>
    <t>扶贫</t>
  </si>
  <si>
    <t>困难康复对象生活救助</t>
  </si>
  <si>
    <t>0-6岁残疾儿童康复训练</t>
  </si>
  <si>
    <t>文化文艺经费</t>
  </si>
  <si>
    <t>金额</t>
  </si>
  <si>
    <t>备注</t>
  </si>
  <si>
    <t>市残联</t>
  </si>
  <si>
    <t>1.电商创业就业孵化基地30万；2.定岗培训12万手机维修培训15万；3.就业基地扶持5万元；4.电商培训31.5万；5.微信营销项目27万元；6.盲人培训6.2万；7.促进盲人市场化、补贴盲人机构、资格证11万；7.助盲脱贫培训34万；8.创业扶持培训5.52万；9.妇女手工培训9万；10自强康复托养人才培训25万元。</t>
  </si>
  <si>
    <t>1.就业援助服务7万；2.就业服务机构业务培训，参加中省残联实名制管理录入培训3万元；3.残保金征收现场会5万；4.残疾人岗位精英职业技能竞赛2万；5.超比例安排残疾人就业10万；7.残疾人工作大会6万</t>
  </si>
  <si>
    <t>1、市任务30人×0.2万元/人=6万元；2、阳光示范户（带头人）评选，对象宣传报道及推选结果25万。</t>
  </si>
  <si>
    <t>1、创业扶持市任务6个，1万元/人；2、认定市级就业扶贫基地4个，8万元/个。已评估结束。</t>
  </si>
  <si>
    <t xml:space="preserve">1.日间照料：145人×0.09万/人=13.05万；2.寄宿制70人×0.12万/人=8.4万；3.托养信息平台建设6万元；4.托养机构建设补贴15万元  </t>
  </si>
  <si>
    <t>特殊教育提升计划</t>
  </si>
  <si>
    <t>1.康复专业人才实名制培训2万；2.康复明星大赛6万</t>
  </si>
  <si>
    <t>36人×0.4万元/人=14.4万元（市儿童福利院）</t>
  </si>
  <si>
    <t>1.住院救助6人×0.4万元/人=2.4万元；2.服药救助2人×0.1万元/人=0.2万元</t>
  </si>
  <si>
    <t>正在进行政府采购程序</t>
  </si>
  <si>
    <t>1.扶持残疾人艺术团及艺术人才演出比赛17万；2“残疾人文化进家庭（社区）”等文化比赛活动5万；3.文化周活动1万；4.组织基层残疾人艺术人才、文艺专干省残联进行艺术培训、比赛2万</t>
  </si>
  <si>
    <t>选拔残疾人运动员备战省运会</t>
  </si>
  <si>
    <t>1.助残新闻宣传25万；2.29次助残日10万；3.电视台手语栏目7万；4.手语培训5万；5.微信公众号2万；6.助残志愿协会3万；7.阳光助残扶贫行动5万</t>
  </si>
  <si>
    <t>1.临时救济55万；2.法律顾问1.5万；3.第三代残疾人证试点工作经费20万</t>
  </si>
  <si>
    <t>无障碍服务机构两个，5万元/个</t>
  </si>
  <si>
    <t>1.0-17岁市辖区360名康复对象意外伤害保险42元/人</t>
  </si>
  <si>
    <t>1.动态 更新数据分析及宣传6万；2.动态更新培训1.5万；3.乡镇理事长培训6万</t>
  </si>
  <si>
    <t>岳阳楼区</t>
  </si>
  <si>
    <t>1.地税分成300万；2.惠残项目130万</t>
  </si>
  <si>
    <t>省任务5人×0.14万元/人=0.7万元</t>
  </si>
  <si>
    <t>1.省任务16人×0.4万元/人=6.4万元；2.市任务4×1万元/人=4万</t>
  </si>
  <si>
    <t>1.居家托养：省任务250人×0.03万元/人=7.5万市任务100人×0.15万元/人=15万；2.日间照料50人×0.18万元/人=9万元</t>
  </si>
  <si>
    <t>176人×0.1万/人=17.6万</t>
  </si>
  <si>
    <t>7303人，5元/人</t>
  </si>
  <si>
    <t>1.105人×0.3万元/人=31.5万元；2.新增任务44人×1.5万元/人=66万元</t>
  </si>
  <si>
    <t>28人×0.4万元/人=11.2万元</t>
  </si>
  <si>
    <t>1.住院救助50人×0.2万元/人=10万元；2.服药救助70人×0.05万元/人=3.5万元</t>
  </si>
  <si>
    <t>6052人</t>
  </si>
  <si>
    <t>1.动态更新10962×5元/人=54810元；2.专职委员123人×0.06万/人=7.38万</t>
  </si>
  <si>
    <t>云溪区</t>
  </si>
  <si>
    <t>省任务25人×0.14万元/人=3.5万元</t>
  </si>
  <si>
    <t>1.省任务4人×0.4万元/人=1.6万元；2.市任务2×1万元/人=2万</t>
  </si>
  <si>
    <t xml:space="preserve">居家托养：50人×0.03万元/人=1.5万 </t>
  </si>
  <si>
    <t>62人×0.1万/人=6.2万</t>
  </si>
  <si>
    <t>1158人，5元/人</t>
  </si>
  <si>
    <t>45人×0.3万元/人=13.5万元</t>
  </si>
  <si>
    <t>17人×0.4万元/人=6.8万元</t>
  </si>
  <si>
    <t>1.住院救助47人×0.2万元/人=9.4万元；2.服药救助84人×0.05万元/人=4.2万元</t>
  </si>
  <si>
    <t>992人</t>
  </si>
  <si>
    <t>无障碍改造50户</t>
  </si>
  <si>
    <t>1.动态更新3381×5元/人=16905元；2.专职委员55人×0.06万/人=3.3万</t>
  </si>
  <si>
    <t>君山区</t>
  </si>
  <si>
    <t>省任务40人×0.14万元/人=5.6万元</t>
  </si>
  <si>
    <t>1.省任务6人×0.4万元/人=2.4万元；2.市任务1×1万元/人=1万</t>
  </si>
  <si>
    <t>40人×0.1万/人=4万</t>
  </si>
  <si>
    <t>905人，5元/人</t>
  </si>
  <si>
    <t>33人×0.3万元/人=9.9万元</t>
  </si>
  <si>
    <t>7人×0.4万元/人=2.8万元</t>
  </si>
  <si>
    <t>1.住院救助20人×0.2万元/人=4万元；2.服药救助50人×0.05万元/人=2.5万元</t>
  </si>
  <si>
    <t>1293人</t>
  </si>
  <si>
    <t>1.动态更新4241×5元/人=21205元；2.专职委员82人×0.06万/人=4.92万</t>
  </si>
  <si>
    <t>屈原管理区</t>
  </si>
  <si>
    <t>市任务3×1万元/人=3万</t>
  </si>
  <si>
    <t xml:space="preserve">居家托养：30人×0.03万元/人=0.9万 </t>
  </si>
  <si>
    <t>5人×0.1万/人=0.5万</t>
  </si>
  <si>
    <t>403人，5元/人</t>
  </si>
  <si>
    <t>4人×0.3万元/人=1.2万元</t>
  </si>
  <si>
    <t>1人×0.4万元/人=0.4万元</t>
  </si>
  <si>
    <t>1.住院救助16人×0.2万元/人=3.2万元；2.服药救助24人×0.05万元/人=1.2万元</t>
  </si>
  <si>
    <t>978人</t>
  </si>
  <si>
    <t>1.无障碍改造10户；2.无障碍社区10万；3.无障碍服务机构建设5万</t>
  </si>
  <si>
    <t>1.动态更新2350×5元/人=11750元；2.专职委员36人×0.06万/人=2.16万</t>
  </si>
  <si>
    <t>省任务20人×0.14万元/人=2.8万元</t>
  </si>
  <si>
    <t xml:space="preserve">1.居家托养：40人×0.03万元/人=1.2万 ；2.寄宿制80人×0.24万元/人=19.2万 </t>
  </si>
  <si>
    <t>67人×0.1万/人=6.7万</t>
  </si>
  <si>
    <t>1435人，5元/人</t>
  </si>
  <si>
    <t>1.50人×0.3万元/人=15万元；2.新增任务3人×1.5万元/人=4.5万元</t>
  </si>
  <si>
    <t>14人×0.4万元/人=5.6万元</t>
  </si>
  <si>
    <t>1.住院救助19人×0.2万元/人=3.8万元；2.服药救助10人×0.05万元/人=0.5万元</t>
  </si>
  <si>
    <t>485人</t>
  </si>
  <si>
    <t>无障碍改造10户</t>
  </si>
  <si>
    <t>动态更新2898×5元/人=14490元</t>
  </si>
  <si>
    <t>市任务1×1万元/人=1万</t>
  </si>
  <si>
    <t xml:space="preserve">居家托养：20人×0.03万元/人=0.6万 </t>
  </si>
  <si>
    <t>10人×0.1万/人=1万</t>
  </si>
  <si>
    <t>94人，5元/人</t>
  </si>
  <si>
    <t>10人×0.3万元/人=3万元</t>
  </si>
  <si>
    <t>1.住院救助8人×0.2万元/人=1.6万元；2.服药救助17人×0.05万元/人=0.85万元</t>
  </si>
  <si>
    <t>195人</t>
  </si>
  <si>
    <t>动态更新562×5元/人=2810元</t>
  </si>
  <si>
    <t>附件</t>
    <phoneticPr fontId="4" type="noConversion"/>
  </si>
  <si>
    <t>残疾人家庭医生签约补贴</t>
    <phoneticPr fontId="4" type="noConversion"/>
  </si>
  <si>
    <t>残疾人就业会议及
奖励</t>
    <phoneticPr fontId="4" type="noConversion"/>
  </si>
  <si>
    <t>7-17岁大龄儿童康复
项目</t>
    <phoneticPr fontId="4" type="noConversion"/>
  </si>
  <si>
    <t>精神残疾人康复
及服药、住院
救助</t>
    <phoneticPr fontId="4" type="noConversion"/>
  </si>
  <si>
    <t>定点康复机构规范化
建设</t>
    <phoneticPr fontId="4" type="noConversion"/>
  </si>
  <si>
    <t>残疾预防和
康复知识
宣传</t>
    <phoneticPr fontId="4" type="noConversion"/>
  </si>
  <si>
    <t>基本康复数据录入</t>
    <phoneticPr fontId="4" type="noConversion"/>
  </si>
  <si>
    <t>心理咨询</t>
    <phoneticPr fontId="4" type="noConversion"/>
  </si>
  <si>
    <t>辅助器具
采购</t>
    <phoneticPr fontId="4" type="noConversion"/>
  </si>
  <si>
    <t>假肢矫形</t>
    <phoneticPr fontId="4" type="noConversion"/>
  </si>
  <si>
    <t>体育经费</t>
    <phoneticPr fontId="4" type="noConversion"/>
  </si>
  <si>
    <t>助残宣传经费</t>
    <phoneticPr fontId="4" type="noConversion"/>
  </si>
  <si>
    <t>残疾人信访
维权等</t>
    <phoneticPr fontId="4" type="noConversion"/>
  </si>
  <si>
    <t>残疾人家庭无障碍改造</t>
    <phoneticPr fontId="4" type="noConversion"/>
  </si>
  <si>
    <t>残疾人意外
伤害保险</t>
    <phoneticPr fontId="4" type="noConversion"/>
  </si>
  <si>
    <t>第三方评估和绩效评价</t>
    <phoneticPr fontId="4" type="noConversion"/>
  </si>
  <si>
    <t>残疾人协会经费</t>
    <phoneticPr fontId="4" type="noConversion"/>
  </si>
  <si>
    <t>动态更新和专职委员补贴</t>
    <phoneticPr fontId="4" type="noConversion"/>
  </si>
  <si>
    <t>南湖新区</t>
    <phoneticPr fontId="4" type="noConversion"/>
  </si>
  <si>
    <t>经济技术开发区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</si>
</sst>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30"/>
      <name val="方正小标宋简体"/>
      <family val="4"/>
      <charset val="134"/>
    </font>
    <font>
      <sz val="30"/>
      <name val="黑体"/>
      <family val="3"/>
      <charset val="134"/>
    </font>
    <font>
      <sz val="40"/>
      <name val="方正小标宋简体"/>
      <family val="4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1" fontId="8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4"/>
  <sheetViews>
    <sheetView tabSelected="1" zoomScale="85" workbookViewId="0">
      <selection activeCell="A7" sqref="A7:IV7"/>
    </sheetView>
  </sheetViews>
  <sheetFormatPr defaultColWidth="3.21875" defaultRowHeight="14.4"/>
  <cols>
    <col min="1" max="1" width="11.21875" style="3" customWidth="1"/>
    <col min="2" max="2" width="7.21875" style="3" customWidth="1"/>
    <col min="3" max="3" width="7.5546875" style="3" customWidth="1"/>
    <col min="4" max="4" width="6.109375" style="3" customWidth="1"/>
    <col min="5" max="5" width="7.44140625" style="3" customWidth="1"/>
    <col min="6" max="6" width="6" style="3" customWidth="1"/>
    <col min="7" max="7" width="6.6640625" style="3" customWidth="1"/>
    <col min="8" max="8" width="11.33203125" style="3" customWidth="1"/>
    <col min="9" max="9" width="6" style="3" customWidth="1"/>
    <col min="10" max="10" width="11.77734375" style="3" customWidth="1"/>
    <col min="11" max="11" width="6" style="3" customWidth="1"/>
    <col min="12" max="12" width="9.6640625" style="3" customWidth="1"/>
    <col min="13" max="13" width="6" style="3" customWidth="1"/>
    <col min="14" max="14" width="9.33203125" style="3" customWidth="1"/>
    <col min="15" max="15" width="6" style="3" customWidth="1"/>
    <col min="16" max="16" width="6.44140625" style="3" customWidth="1"/>
    <col min="17" max="17" width="6.109375" style="3" customWidth="1"/>
    <col min="18" max="18" width="5.33203125" style="3" customWidth="1"/>
    <col min="19" max="19" width="10.33203125" style="3" customWidth="1"/>
    <col min="20" max="20" width="6" style="3" customWidth="1"/>
    <col min="21" max="21" width="5.33203125" style="3" customWidth="1"/>
    <col min="22" max="23" width="6" style="3" customWidth="1"/>
    <col min="24" max="24" width="7.77734375" style="3" customWidth="1"/>
    <col min="25" max="26" width="6" style="3" customWidth="1"/>
    <col min="27" max="28" width="6.44140625" style="3" customWidth="1"/>
    <col min="29" max="29" width="6.88671875" style="3" customWidth="1"/>
    <col min="30" max="30" width="10" style="3" customWidth="1"/>
    <col min="31" max="31" width="5.44140625" style="3" customWidth="1"/>
    <col min="32" max="32" width="5.77734375" style="3" customWidth="1"/>
    <col min="33" max="33" width="5.21875" style="3" customWidth="1"/>
    <col min="34" max="34" width="9.6640625" style="3" customWidth="1"/>
    <col min="35" max="36" width="6" style="3" customWidth="1"/>
    <col min="37" max="48" width="5.33203125" style="3" customWidth="1"/>
    <col min="49" max="49" width="10.44140625" style="3" customWidth="1"/>
    <col min="50" max="52" width="4.6640625" style="3" customWidth="1"/>
    <col min="53" max="53" width="8.33203125" style="3" customWidth="1"/>
    <col min="54" max="58" width="6.77734375" style="3" customWidth="1"/>
    <col min="59" max="59" width="5.44140625" style="3" customWidth="1"/>
    <col min="60" max="60" width="6.88671875" style="3" customWidth="1"/>
    <col min="61" max="65" width="5.44140625" style="3" customWidth="1"/>
    <col min="66" max="66" width="9.21875" style="3" customWidth="1"/>
    <col min="67" max="16384" width="3.21875" style="3"/>
  </cols>
  <sheetData>
    <row r="1" spans="1:66" ht="45.6" customHeight="1">
      <c r="A1" s="27" t="s">
        <v>105</v>
      </c>
      <c r="B1" s="27"/>
      <c r="C1" s="27"/>
    </row>
    <row r="2" spans="1:66" s="4" customFormat="1" ht="97.2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1:66" s="1" customFormat="1" ht="27" customHeight="1">
      <c r="A3" s="22" t="s">
        <v>1</v>
      </c>
      <c r="B3" s="22"/>
      <c r="C3" s="22"/>
      <c r="D3" s="22"/>
      <c r="E3" s="22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23">
        <v>43796</v>
      </c>
      <c r="BH3" s="23"/>
      <c r="BI3" s="23"/>
      <c r="BJ3" s="23"/>
      <c r="BK3" s="23"/>
      <c r="BL3" s="23"/>
      <c r="BM3" s="5"/>
      <c r="BN3" s="5"/>
    </row>
    <row r="4" spans="1:66" s="1" customFormat="1" ht="39" customHeight="1">
      <c r="A4" s="16" t="s">
        <v>2</v>
      </c>
      <c r="B4" s="16" t="s">
        <v>3</v>
      </c>
      <c r="C4" s="18" t="s">
        <v>4</v>
      </c>
      <c r="D4" s="17" t="s">
        <v>5</v>
      </c>
      <c r="E4" s="17"/>
      <c r="F4" s="24" t="s">
        <v>6</v>
      </c>
      <c r="G4" s="24"/>
      <c r="H4" s="24"/>
      <c r="I4" s="24"/>
      <c r="J4" s="24"/>
      <c r="K4" s="24"/>
      <c r="L4" s="24"/>
      <c r="M4" s="24"/>
      <c r="N4" s="25"/>
      <c r="O4" s="9"/>
      <c r="P4" s="9"/>
      <c r="Q4" s="17" t="s">
        <v>7</v>
      </c>
      <c r="R4" s="17"/>
      <c r="S4" s="17"/>
      <c r="T4" s="17"/>
      <c r="U4" s="17"/>
      <c r="V4" s="17"/>
      <c r="W4" s="17"/>
      <c r="X4" s="26" t="s">
        <v>8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8"/>
      <c r="AT4" s="8"/>
      <c r="AU4" s="17" t="s">
        <v>9</v>
      </c>
      <c r="AV4" s="17"/>
      <c r="AW4" s="17"/>
      <c r="AX4" s="17"/>
      <c r="AY4" s="17"/>
      <c r="AZ4" s="17"/>
      <c r="BA4" s="17"/>
      <c r="BB4" s="17" t="s">
        <v>10</v>
      </c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s="1" customFormat="1" ht="78" customHeight="1">
      <c r="A5" s="28"/>
      <c r="B5" s="28"/>
      <c r="C5" s="30"/>
      <c r="D5" s="17"/>
      <c r="E5" s="17"/>
      <c r="F5" s="19" t="s">
        <v>11</v>
      </c>
      <c r="G5" s="26" t="s">
        <v>12</v>
      </c>
      <c r="H5" s="25"/>
      <c r="I5" s="26" t="s">
        <v>107</v>
      </c>
      <c r="J5" s="25"/>
      <c r="K5" s="17" t="s">
        <v>13</v>
      </c>
      <c r="L5" s="17"/>
      <c r="M5" s="26" t="s">
        <v>14</v>
      </c>
      <c r="N5" s="25"/>
      <c r="O5" s="20" t="s">
        <v>15</v>
      </c>
      <c r="P5" s="19"/>
      <c r="Q5" s="16" t="s">
        <v>11</v>
      </c>
      <c r="R5" s="26" t="s">
        <v>16</v>
      </c>
      <c r="S5" s="25"/>
      <c r="T5" s="26" t="s">
        <v>17</v>
      </c>
      <c r="U5" s="25"/>
      <c r="V5" s="26" t="s">
        <v>18</v>
      </c>
      <c r="W5" s="25"/>
      <c r="X5" s="16" t="s">
        <v>11</v>
      </c>
      <c r="Y5" s="18" t="s">
        <v>19</v>
      </c>
      <c r="Z5" s="20"/>
      <c r="AA5" s="18" t="s">
        <v>106</v>
      </c>
      <c r="AB5" s="20"/>
      <c r="AC5" s="18" t="s">
        <v>20</v>
      </c>
      <c r="AD5" s="19"/>
      <c r="AE5" s="17" t="s">
        <v>108</v>
      </c>
      <c r="AF5" s="17"/>
      <c r="AG5" s="17" t="s">
        <v>109</v>
      </c>
      <c r="AH5" s="17"/>
      <c r="AI5" s="20" t="s">
        <v>110</v>
      </c>
      <c r="AJ5" s="19"/>
      <c r="AK5" s="20" t="s">
        <v>111</v>
      </c>
      <c r="AL5" s="19"/>
      <c r="AM5" s="20" t="s">
        <v>112</v>
      </c>
      <c r="AN5" s="19"/>
      <c r="AO5" s="16" t="s">
        <v>113</v>
      </c>
      <c r="AP5" s="17"/>
      <c r="AQ5" s="17" t="s">
        <v>114</v>
      </c>
      <c r="AR5" s="17"/>
      <c r="AS5" s="26" t="s">
        <v>115</v>
      </c>
      <c r="AT5" s="25"/>
      <c r="AU5" s="17" t="s">
        <v>11</v>
      </c>
      <c r="AV5" s="17" t="s">
        <v>21</v>
      </c>
      <c r="AW5" s="17"/>
      <c r="AX5" s="17" t="s">
        <v>116</v>
      </c>
      <c r="AY5" s="17"/>
      <c r="AZ5" s="17" t="s">
        <v>117</v>
      </c>
      <c r="BA5" s="17"/>
      <c r="BB5" s="17" t="s">
        <v>11</v>
      </c>
      <c r="BC5" s="17" t="s">
        <v>118</v>
      </c>
      <c r="BD5" s="17"/>
      <c r="BE5" s="26" t="s">
        <v>119</v>
      </c>
      <c r="BF5" s="25"/>
      <c r="BG5" s="17" t="s">
        <v>120</v>
      </c>
      <c r="BH5" s="17"/>
      <c r="BI5" s="26" t="s">
        <v>121</v>
      </c>
      <c r="BJ5" s="25"/>
      <c r="BK5" s="17" t="s">
        <v>122</v>
      </c>
      <c r="BL5" s="17"/>
      <c r="BM5" s="17" t="s">
        <v>123</v>
      </c>
      <c r="BN5" s="17"/>
    </row>
    <row r="6" spans="1:66" s="1" customFormat="1" ht="39" customHeight="1">
      <c r="A6" s="29"/>
      <c r="B6" s="29"/>
      <c r="C6" s="31"/>
      <c r="D6" s="10" t="s">
        <v>22</v>
      </c>
      <c r="E6" s="7" t="s">
        <v>23</v>
      </c>
      <c r="F6" s="32"/>
      <c r="G6" s="7" t="s">
        <v>22</v>
      </c>
      <c r="H6" s="7" t="s">
        <v>23</v>
      </c>
      <c r="I6" s="7" t="s">
        <v>22</v>
      </c>
      <c r="J6" s="7" t="s">
        <v>23</v>
      </c>
      <c r="K6" s="7" t="s">
        <v>22</v>
      </c>
      <c r="L6" s="7" t="s">
        <v>23</v>
      </c>
      <c r="M6" s="7" t="s">
        <v>22</v>
      </c>
      <c r="N6" s="7" t="s">
        <v>23</v>
      </c>
      <c r="O6" s="7" t="s">
        <v>22</v>
      </c>
      <c r="P6" s="7" t="s">
        <v>23</v>
      </c>
      <c r="Q6" s="29"/>
      <c r="R6" s="7" t="s">
        <v>22</v>
      </c>
      <c r="S6" s="7" t="s">
        <v>23</v>
      </c>
      <c r="T6" s="7" t="s">
        <v>22</v>
      </c>
      <c r="U6" s="7" t="s">
        <v>23</v>
      </c>
      <c r="V6" s="7" t="s">
        <v>22</v>
      </c>
      <c r="W6" s="7" t="s">
        <v>23</v>
      </c>
      <c r="X6" s="29"/>
      <c r="Y6" s="7" t="s">
        <v>22</v>
      </c>
      <c r="Z6" s="7" t="s">
        <v>23</v>
      </c>
      <c r="AA6" s="7" t="s">
        <v>22</v>
      </c>
      <c r="AB6" s="7" t="s">
        <v>23</v>
      </c>
      <c r="AC6" s="7" t="s">
        <v>22</v>
      </c>
      <c r="AD6" s="7" t="s">
        <v>23</v>
      </c>
      <c r="AE6" s="7" t="s">
        <v>22</v>
      </c>
      <c r="AF6" s="7" t="s">
        <v>23</v>
      </c>
      <c r="AG6" s="7" t="s">
        <v>22</v>
      </c>
      <c r="AH6" s="7" t="s">
        <v>23</v>
      </c>
      <c r="AI6" s="7" t="s">
        <v>22</v>
      </c>
      <c r="AJ6" s="7" t="s">
        <v>23</v>
      </c>
      <c r="AK6" s="7" t="s">
        <v>22</v>
      </c>
      <c r="AL6" s="7" t="s">
        <v>23</v>
      </c>
      <c r="AM6" s="7" t="s">
        <v>22</v>
      </c>
      <c r="AN6" s="7" t="s">
        <v>23</v>
      </c>
      <c r="AO6" s="7" t="s">
        <v>22</v>
      </c>
      <c r="AP6" s="7" t="s">
        <v>23</v>
      </c>
      <c r="AQ6" s="7" t="s">
        <v>22</v>
      </c>
      <c r="AR6" s="7" t="s">
        <v>23</v>
      </c>
      <c r="AS6" s="7" t="s">
        <v>22</v>
      </c>
      <c r="AT6" s="7" t="s">
        <v>23</v>
      </c>
      <c r="AU6" s="17"/>
      <c r="AV6" s="7" t="s">
        <v>22</v>
      </c>
      <c r="AW6" s="7" t="s">
        <v>23</v>
      </c>
      <c r="AX6" s="7" t="s">
        <v>22</v>
      </c>
      <c r="AY6" s="7" t="s">
        <v>23</v>
      </c>
      <c r="AZ6" s="7" t="s">
        <v>22</v>
      </c>
      <c r="BA6" s="7" t="s">
        <v>23</v>
      </c>
      <c r="BB6" s="17"/>
      <c r="BC6" s="7" t="s">
        <v>22</v>
      </c>
      <c r="BD6" s="7" t="s">
        <v>23</v>
      </c>
      <c r="BE6" s="7" t="s">
        <v>22</v>
      </c>
      <c r="BF6" s="7" t="s">
        <v>23</v>
      </c>
      <c r="BG6" s="7" t="s">
        <v>22</v>
      </c>
      <c r="BH6" s="7" t="s">
        <v>23</v>
      </c>
      <c r="BI6" s="7" t="s">
        <v>22</v>
      </c>
      <c r="BJ6" s="7" t="s">
        <v>23</v>
      </c>
      <c r="BK6" s="7" t="s">
        <v>22</v>
      </c>
      <c r="BL6" s="7" t="s">
        <v>23</v>
      </c>
      <c r="BM6" s="7" t="s">
        <v>22</v>
      </c>
      <c r="BN6" s="7" t="s">
        <v>23</v>
      </c>
    </row>
    <row r="7" spans="1:66" s="2" customFormat="1" ht="326.39999999999998" customHeight="1">
      <c r="A7" s="11" t="s">
        <v>24</v>
      </c>
      <c r="B7" s="11">
        <f t="shared" ref="B7:B13" si="0">C7+D7+F7+Q7+X7+AU7+BB7</f>
        <v>1166.68</v>
      </c>
      <c r="C7" s="11">
        <v>152</v>
      </c>
      <c r="D7" s="12"/>
      <c r="E7" s="12"/>
      <c r="F7" s="11">
        <f t="shared" ref="F7:F13" si="1">G7+I7+K7+M7+O7</f>
        <v>348.22</v>
      </c>
      <c r="G7" s="11">
        <v>211.22</v>
      </c>
      <c r="H7" s="11" t="s">
        <v>25</v>
      </c>
      <c r="I7" s="11">
        <v>33</v>
      </c>
      <c r="J7" s="11" t="s">
        <v>26</v>
      </c>
      <c r="K7" s="11">
        <v>31</v>
      </c>
      <c r="L7" s="11" t="s">
        <v>27</v>
      </c>
      <c r="M7" s="11">
        <v>38</v>
      </c>
      <c r="N7" s="11" t="s">
        <v>28</v>
      </c>
      <c r="O7" s="11">
        <v>35</v>
      </c>
      <c r="P7" s="11"/>
      <c r="Q7" s="11">
        <f t="shared" ref="Q7:Q13" si="2">R7+T7+V7</f>
        <v>147.44999999999999</v>
      </c>
      <c r="R7" s="11">
        <v>42.45</v>
      </c>
      <c r="S7" s="11" t="s">
        <v>29</v>
      </c>
      <c r="T7" s="11">
        <v>10</v>
      </c>
      <c r="U7" s="11" t="s">
        <v>30</v>
      </c>
      <c r="V7" s="11">
        <v>95</v>
      </c>
      <c r="W7" s="11"/>
      <c r="X7" s="11">
        <f t="shared" ref="X7:X13" si="3">Y7+AA7+AC7+AE7+AG7+AI7+AK7+AM7+AO7+AQ7+AS7</f>
        <v>253.5</v>
      </c>
      <c r="Y7" s="11"/>
      <c r="Z7" s="11"/>
      <c r="AA7" s="11"/>
      <c r="AB7" s="11"/>
      <c r="AC7" s="11">
        <v>8</v>
      </c>
      <c r="AD7" s="11" t="s">
        <v>31</v>
      </c>
      <c r="AE7" s="11">
        <v>14.4</v>
      </c>
      <c r="AF7" s="11" t="s">
        <v>32</v>
      </c>
      <c r="AG7" s="11">
        <v>2.6</v>
      </c>
      <c r="AH7" s="11" t="s">
        <v>33</v>
      </c>
      <c r="AI7" s="11">
        <v>20</v>
      </c>
      <c r="AJ7" s="11"/>
      <c r="AK7" s="11">
        <v>10</v>
      </c>
      <c r="AL7" s="11"/>
      <c r="AM7" s="11"/>
      <c r="AN7" s="11"/>
      <c r="AO7" s="11">
        <v>10</v>
      </c>
      <c r="AP7" s="11"/>
      <c r="AQ7" s="11">
        <v>129.80000000000001</v>
      </c>
      <c r="AR7" s="11" t="s">
        <v>34</v>
      </c>
      <c r="AS7" s="11">
        <v>58.7</v>
      </c>
      <c r="AT7" s="11" t="s">
        <v>34</v>
      </c>
      <c r="AU7" s="11">
        <f t="shared" ref="AU7:AU13" si="4">AV7+AX7+AZ7</f>
        <v>132</v>
      </c>
      <c r="AV7" s="11">
        <v>25</v>
      </c>
      <c r="AW7" s="11" t="s">
        <v>35</v>
      </c>
      <c r="AX7" s="11">
        <v>50</v>
      </c>
      <c r="AY7" s="11" t="s">
        <v>36</v>
      </c>
      <c r="AZ7" s="11">
        <v>57</v>
      </c>
      <c r="BA7" s="11" t="s">
        <v>37</v>
      </c>
      <c r="BB7" s="11">
        <f t="shared" ref="BB7:BB13" si="5">BC7+BE7+BG7+BI7+BK7+BM7</f>
        <v>133.51</v>
      </c>
      <c r="BC7" s="11">
        <v>76.5</v>
      </c>
      <c r="BD7" s="11" t="s">
        <v>38</v>
      </c>
      <c r="BE7" s="11">
        <v>10</v>
      </c>
      <c r="BF7" s="11" t="s">
        <v>39</v>
      </c>
      <c r="BG7" s="13">
        <v>1.51</v>
      </c>
      <c r="BH7" s="11" t="s">
        <v>40</v>
      </c>
      <c r="BI7" s="11">
        <v>20</v>
      </c>
      <c r="BJ7" s="11"/>
      <c r="BK7" s="11">
        <v>12</v>
      </c>
      <c r="BL7" s="11"/>
      <c r="BM7" s="11">
        <v>13.5</v>
      </c>
      <c r="BN7" s="11" t="s">
        <v>41</v>
      </c>
    </row>
    <row r="8" spans="1:66" s="1" customFormat="1" ht="155.4" customHeight="1">
      <c r="A8" s="14" t="s">
        <v>42</v>
      </c>
      <c r="B8" s="11">
        <f t="shared" si="0"/>
        <v>673.01</v>
      </c>
      <c r="C8" s="14"/>
      <c r="D8" s="14">
        <v>430</v>
      </c>
      <c r="E8" s="14" t="s">
        <v>43</v>
      </c>
      <c r="F8" s="11">
        <f t="shared" si="1"/>
        <v>11.1</v>
      </c>
      <c r="G8" s="14"/>
      <c r="H8" s="14"/>
      <c r="I8" s="14"/>
      <c r="J8" s="14"/>
      <c r="K8" s="14">
        <v>0.7</v>
      </c>
      <c r="L8" s="14" t="s">
        <v>44</v>
      </c>
      <c r="M8" s="14">
        <v>10.4</v>
      </c>
      <c r="N8" s="14" t="s">
        <v>45</v>
      </c>
      <c r="O8" s="14"/>
      <c r="P8" s="14"/>
      <c r="Q8" s="11">
        <f t="shared" si="2"/>
        <v>45.4</v>
      </c>
      <c r="R8" s="14">
        <v>31.5</v>
      </c>
      <c r="S8" s="14" t="s">
        <v>46</v>
      </c>
      <c r="T8" s="14">
        <v>13.9</v>
      </c>
      <c r="U8" s="14"/>
      <c r="V8" s="14"/>
      <c r="W8" s="14"/>
      <c r="X8" s="14">
        <f t="shared" si="3"/>
        <v>144.05000000000001</v>
      </c>
      <c r="Y8" s="14">
        <v>17.600000000000001</v>
      </c>
      <c r="Z8" s="14" t="s">
        <v>47</v>
      </c>
      <c r="AA8" s="14">
        <v>3.65</v>
      </c>
      <c r="AB8" s="14" t="s">
        <v>48</v>
      </c>
      <c r="AC8" s="14">
        <v>97.5</v>
      </c>
      <c r="AD8" s="14" t="s">
        <v>49</v>
      </c>
      <c r="AE8" s="14">
        <v>11.2</v>
      </c>
      <c r="AF8" s="14" t="s">
        <v>50</v>
      </c>
      <c r="AG8" s="14">
        <v>13.5</v>
      </c>
      <c r="AH8" s="14" t="s">
        <v>51</v>
      </c>
      <c r="AI8" s="14"/>
      <c r="AJ8" s="14"/>
      <c r="AK8" s="14"/>
      <c r="AL8" s="14"/>
      <c r="AM8" s="14">
        <v>0.6</v>
      </c>
      <c r="AN8" s="14" t="s">
        <v>52</v>
      </c>
      <c r="AO8" s="14"/>
      <c r="AP8" s="14"/>
      <c r="AQ8" s="14"/>
      <c r="AR8" s="14"/>
      <c r="AS8" s="14"/>
      <c r="AT8" s="14"/>
      <c r="AU8" s="14">
        <f t="shared" si="4"/>
        <v>0</v>
      </c>
      <c r="AV8" s="14"/>
      <c r="AW8" s="14"/>
      <c r="AX8" s="14"/>
      <c r="AY8" s="14"/>
      <c r="AZ8" s="14"/>
      <c r="BA8" s="14"/>
      <c r="BB8" s="14">
        <f t="shared" si="5"/>
        <v>42.46</v>
      </c>
      <c r="BC8" s="14">
        <v>7</v>
      </c>
      <c r="BD8" s="14"/>
      <c r="BE8" s="14"/>
      <c r="BF8" s="14"/>
      <c r="BG8" s="15">
        <v>22.6</v>
      </c>
      <c r="BH8" s="14"/>
      <c r="BI8" s="14"/>
      <c r="BJ8" s="14"/>
      <c r="BK8" s="14"/>
      <c r="BL8" s="14"/>
      <c r="BM8" s="14">
        <v>12.86</v>
      </c>
      <c r="BN8" s="14" t="s">
        <v>53</v>
      </c>
    </row>
    <row r="9" spans="1:66" s="1" customFormat="1" ht="140.1" customHeight="1">
      <c r="A9" s="14" t="s">
        <v>54</v>
      </c>
      <c r="B9" s="11">
        <f t="shared" si="0"/>
        <v>168.35000000000002</v>
      </c>
      <c r="C9" s="14"/>
      <c r="D9" s="14">
        <v>71.400000000000006</v>
      </c>
      <c r="E9" s="14"/>
      <c r="F9" s="11">
        <f t="shared" si="1"/>
        <v>7.1</v>
      </c>
      <c r="G9" s="14"/>
      <c r="H9" s="14"/>
      <c r="I9" s="14"/>
      <c r="J9" s="14"/>
      <c r="K9" s="14">
        <v>3.5</v>
      </c>
      <c r="L9" s="14" t="s">
        <v>55</v>
      </c>
      <c r="M9" s="14">
        <v>3.6</v>
      </c>
      <c r="N9" s="14" t="s">
        <v>56</v>
      </c>
      <c r="O9" s="14"/>
      <c r="P9" s="14"/>
      <c r="Q9" s="11">
        <f t="shared" si="2"/>
        <v>10.16</v>
      </c>
      <c r="R9" s="14">
        <v>1.5</v>
      </c>
      <c r="S9" s="14" t="s">
        <v>57</v>
      </c>
      <c r="T9" s="14">
        <v>8.66</v>
      </c>
      <c r="U9" s="14"/>
      <c r="V9" s="14"/>
      <c r="W9" s="14"/>
      <c r="X9" s="14">
        <f t="shared" si="3"/>
        <v>40.800000000000004</v>
      </c>
      <c r="Y9" s="14">
        <v>6.2</v>
      </c>
      <c r="Z9" s="14" t="s">
        <v>58</v>
      </c>
      <c r="AA9" s="14">
        <v>0.6</v>
      </c>
      <c r="AB9" s="14" t="s">
        <v>59</v>
      </c>
      <c r="AC9" s="14">
        <v>13.5</v>
      </c>
      <c r="AD9" s="14" t="s">
        <v>60</v>
      </c>
      <c r="AE9" s="14">
        <v>6.8</v>
      </c>
      <c r="AF9" s="14" t="s">
        <v>61</v>
      </c>
      <c r="AG9" s="14">
        <v>13.6</v>
      </c>
      <c r="AH9" s="14" t="s">
        <v>62</v>
      </c>
      <c r="AI9" s="14"/>
      <c r="AJ9" s="14"/>
      <c r="AK9" s="14"/>
      <c r="AL9" s="14"/>
      <c r="AM9" s="14">
        <v>0.1</v>
      </c>
      <c r="AN9" s="14" t="s">
        <v>63</v>
      </c>
      <c r="AO9" s="14"/>
      <c r="AP9" s="14"/>
      <c r="AQ9" s="14"/>
      <c r="AR9" s="14"/>
      <c r="AS9" s="14"/>
      <c r="AT9" s="14"/>
      <c r="AU9" s="14">
        <f t="shared" si="4"/>
        <v>0</v>
      </c>
      <c r="AV9" s="14"/>
      <c r="AW9" s="14"/>
      <c r="AX9" s="14"/>
      <c r="AY9" s="14"/>
      <c r="AZ9" s="14"/>
      <c r="BA9" s="14"/>
      <c r="BB9" s="14">
        <f t="shared" si="5"/>
        <v>38.89</v>
      </c>
      <c r="BC9" s="14">
        <v>2</v>
      </c>
      <c r="BD9" s="14"/>
      <c r="BE9" s="14">
        <v>25</v>
      </c>
      <c r="BF9" s="14" t="s">
        <v>64</v>
      </c>
      <c r="BG9" s="14">
        <v>6.9</v>
      </c>
      <c r="BH9" s="14"/>
      <c r="BI9" s="14"/>
      <c r="BJ9" s="14"/>
      <c r="BK9" s="14"/>
      <c r="BL9" s="14"/>
      <c r="BM9" s="14">
        <v>4.99</v>
      </c>
      <c r="BN9" s="14" t="s">
        <v>65</v>
      </c>
    </row>
    <row r="10" spans="1:66" s="1" customFormat="1" ht="140.1" customHeight="1">
      <c r="A10" s="14" t="s">
        <v>66</v>
      </c>
      <c r="B10" s="11">
        <f t="shared" si="0"/>
        <v>63.28</v>
      </c>
      <c r="C10" s="14"/>
      <c r="D10" s="14"/>
      <c r="E10" s="14"/>
      <c r="F10" s="11">
        <f t="shared" si="1"/>
        <v>9</v>
      </c>
      <c r="G10" s="14"/>
      <c r="H10" s="14"/>
      <c r="I10" s="14"/>
      <c r="J10" s="14"/>
      <c r="K10" s="14">
        <v>5.6</v>
      </c>
      <c r="L10" s="14" t="s">
        <v>67</v>
      </c>
      <c r="M10" s="14">
        <v>3.4</v>
      </c>
      <c r="N10" s="14" t="s">
        <v>68</v>
      </c>
      <c r="O10" s="14"/>
      <c r="P10" s="14"/>
      <c r="Q10" s="11">
        <f t="shared" si="2"/>
        <v>12.76</v>
      </c>
      <c r="R10" s="14">
        <v>1.5</v>
      </c>
      <c r="S10" s="14" t="s">
        <v>57</v>
      </c>
      <c r="T10" s="14">
        <v>11.26</v>
      </c>
      <c r="U10" s="14"/>
      <c r="V10" s="14"/>
      <c r="W10" s="14"/>
      <c r="X10" s="14">
        <f t="shared" si="3"/>
        <v>23.78</v>
      </c>
      <c r="Y10" s="14">
        <v>4</v>
      </c>
      <c r="Z10" s="14" t="s">
        <v>69</v>
      </c>
      <c r="AA10" s="14">
        <v>0.45</v>
      </c>
      <c r="AB10" s="14" t="s">
        <v>70</v>
      </c>
      <c r="AC10" s="14">
        <v>9.9</v>
      </c>
      <c r="AD10" s="14" t="s">
        <v>71</v>
      </c>
      <c r="AE10" s="14">
        <v>2.8</v>
      </c>
      <c r="AF10" s="14" t="s">
        <v>72</v>
      </c>
      <c r="AG10" s="14">
        <v>6.5</v>
      </c>
      <c r="AH10" s="14" t="s">
        <v>73</v>
      </c>
      <c r="AI10" s="14"/>
      <c r="AJ10" s="14"/>
      <c r="AK10" s="14"/>
      <c r="AL10" s="14"/>
      <c r="AM10" s="14">
        <v>0.13</v>
      </c>
      <c r="AN10" s="14" t="s">
        <v>74</v>
      </c>
      <c r="AO10" s="14"/>
      <c r="AP10" s="14"/>
      <c r="AQ10" s="14"/>
      <c r="AR10" s="14"/>
      <c r="AS10" s="14"/>
      <c r="AT10" s="14"/>
      <c r="AU10" s="14">
        <f t="shared" si="4"/>
        <v>0</v>
      </c>
      <c r="AV10" s="14"/>
      <c r="AW10" s="14"/>
      <c r="AX10" s="14"/>
      <c r="AY10" s="14"/>
      <c r="AZ10" s="14"/>
      <c r="BA10" s="14"/>
      <c r="BB10" s="14">
        <f t="shared" si="5"/>
        <v>17.739999999999998</v>
      </c>
      <c r="BC10" s="14">
        <v>2</v>
      </c>
      <c r="BD10" s="14"/>
      <c r="BE10" s="14"/>
      <c r="BF10" s="14"/>
      <c r="BG10" s="14">
        <v>8.6999999999999993</v>
      </c>
      <c r="BH10" s="14"/>
      <c r="BI10" s="14"/>
      <c r="BJ10" s="14"/>
      <c r="BK10" s="14"/>
      <c r="BL10" s="14"/>
      <c r="BM10" s="14">
        <v>7.04</v>
      </c>
      <c r="BN10" s="14" t="s">
        <v>75</v>
      </c>
    </row>
    <row r="11" spans="1:66" s="1" customFormat="1" ht="140.1" customHeight="1">
      <c r="A11" s="14" t="s">
        <v>76</v>
      </c>
      <c r="B11" s="11">
        <f t="shared" si="0"/>
        <v>46.56</v>
      </c>
      <c r="C11" s="14"/>
      <c r="D11" s="14"/>
      <c r="E11" s="14"/>
      <c r="F11" s="11">
        <f t="shared" si="1"/>
        <v>3</v>
      </c>
      <c r="G11" s="14"/>
      <c r="H11" s="14"/>
      <c r="I11" s="14"/>
      <c r="J11" s="14"/>
      <c r="K11" s="14"/>
      <c r="L11" s="14"/>
      <c r="M11" s="14">
        <v>3</v>
      </c>
      <c r="N11" s="14" t="s">
        <v>77</v>
      </c>
      <c r="O11" s="14"/>
      <c r="P11" s="14"/>
      <c r="Q11" s="11">
        <f t="shared" si="2"/>
        <v>8.52</v>
      </c>
      <c r="R11" s="14">
        <v>0.9</v>
      </c>
      <c r="S11" s="14" t="s">
        <v>78</v>
      </c>
      <c r="T11" s="14">
        <v>7.62</v>
      </c>
      <c r="U11" s="14"/>
      <c r="V11" s="14"/>
      <c r="W11" s="14"/>
      <c r="X11" s="14">
        <f t="shared" si="3"/>
        <v>6.8</v>
      </c>
      <c r="Y11" s="14">
        <v>0.5</v>
      </c>
      <c r="Z11" s="14" t="s">
        <v>79</v>
      </c>
      <c r="AA11" s="14">
        <v>0.2</v>
      </c>
      <c r="AB11" s="14" t="s">
        <v>80</v>
      </c>
      <c r="AC11" s="14">
        <v>1.2</v>
      </c>
      <c r="AD11" s="14" t="s">
        <v>81</v>
      </c>
      <c r="AE11" s="14">
        <v>0.4</v>
      </c>
      <c r="AF11" s="14" t="s">
        <v>82</v>
      </c>
      <c r="AG11" s="14">
        <v>4.4000000000000004</v>
      </c>
      <c r="AH11" s="14" t="s">
        <v>83</v>
      </c>
      <c r="AI11" s="14"/>
      <c r="AJ11" s="14"/>
      <c r="AK11" s="14"/>
      <c r="AL11" s="14"/>
      <c r="AM11" s="14">
        <v>0.1</v>
      </c>
      <c r="AN11" s="14" t="s">
        <v>84</v>
      </c>
      <c r="AO11" s="14"/>
      <c r="AP11" s="14"/>
      <c r="AQ11" s="14"/>
      <c r="AR11" s="14"/>
      <c r="AS11" s="14"/>
      <c r="AT11" s="14"/>
      <c r="AU11" s="14">
        <f t="shared" si="4"/>
        <v>0</v>
      </c>
      <c r="AV11" s="14"/>
      <c r="AW11" s="14"/>
      <c r="AX11" s="14"/>
      <c r="AY11" s="14"/>
      <c r="AZ11" s="14"/>
      <c r="BA11" s="14"/>
      <c r="BB11" s="14">
        <f t="shared" si="5"/>
        <v>28.24</v>
      </c>
      <c r="BC11" s="14"/>
      <c r="BD11" s="14"/>
      <c r="BE11" s="14">
        <v>20</v>
      </c>
      <c r="BF11" s="14" t="s">
        <v>85</v>
      </c>
      <c r="BG11" s="14">
        <v>4.9000000000000004</v>
      </c>
      <c r="BH11" s="14"/>
      <c r="BI11" s="14"/>
      <c r="BJ11" s="14"/>
      <c r="BK11" s="14"/>
      <c r="BL11" s="14"/>
      <c r="BM11" s="14">
        <v>3.34</v>
      </c>
      <c r="BN11" s="14" t="s">
        <v>86</v>
      </c>
    </row>
    <row r="12" spans="1:66" s="1" customFormat="1" ht="140.1" customHeight="1">
      <c r="A12" s="14" t="s">
        <v>125</v>
      </c>
      <c r="B12" s="11">
        <f t="shared" si="0"/>
        <v>200.48</v>
      </c>
      <c r="C12" s="14"/>
      <c r="D12" s="14">
        <v>118.7</v>
      </c>
      <c r="E12" s="14"/>
      <c r="F12" s="11">
        <f t="shared" si="1"/>
        <v>5.8</v>
      </c>
      <c r="G12" s="14"/>
      <c r="H12" s="14"/>
      <c r="I12" s="14"/>
      <c r="J12" s="14"/>
      <c r="K12" s="14">
        <v>2.8</v>
      </c>
      <c r="L12" s="14" t="s">
        <v>87</v>
      </c>
      <c r="M12" s="14">
        <v>3</v>
      </c>
      <c r="N12" s="14" t="s">
        <v>77</v>
      </c>
      <c r="O12" s="14"/>
      <c r="P12" s="14"/>
      <c r="Q12" s="11">
        <f t="shared" si="2"/>
        <v>24.58</v>
      </c>
      <c r="R12" s="14">
        <v>20.399999999999999</v>
      </c>
      <c r="S12" s="14" t="s">
        <v>88</v>
      </c>
      <c r="T12" s="14">
        <v>4.18</v>
      </c>
      <c r="U12" s="14"/>
      <c r="V12" s="14"/>
      <c r="W12" s="14"/>
      <c r="X12" s="14">
        <f t="shared" si="3"/>
        <v>36.849999999999994</v>
      </c>
      <c r="Y12" s="14">
        <v>6.7</v>
      </c>
      <c r="Z12" s="14" t="s">
        <v>89</v>
      </c>
      <c r="AA12" s="14">
        <v>0.7</v>
      </c>
      <c r="AB12" s="14" t="s">
        <v>90</v>
      </c>
      <c r="AC12" s="14">
        <v>19.5</v>
      </c>
      <c r="AD12" s="14" t="s">
        <v>91</v>
      </c>
      <c r="AE12" s="14">
        <v>5.6</v>
      </c>
      <c r="AF12" s="14" t="s">
        <v>92</v>
      </c>
      <c r="AG12" s="14">
        <v>4.3</v>
      </c>
      <c r="AH12" s="14" t="s">
        <v>93</v>
      </c>
      <c r="AI12" s="14"/>
      <c r="AJ12" s="14"/>
      <c r="AK12" s="14"/>
      <c r="AL12" s="14"/>
      <c r="AM12" s="14">
        <v>0.05</v>
      </c>
      <c r="AN12" s="14" t="s">
        <v>94</v>
      </c>
      <c r="AO12" s="14"/>
      <c r="AP12" s="14"/>
      <c r="AQ12" s="14"/>
      <c r="AR12" s="14"/>
      <c r="AS12" s="14"/>
      <c r="AT12" s="14"/>
      <c r="AU12" s="14">
        <f t="shared" si="4"/>
        <v>0</v>
      </c>
      <c r="AV12" s="14"/>
      <c r="AW12" s="14"/>
      <c r="AX12" s="14"/>
      <c r="AY12" s="14"/>
      <c r="AZ12" s="14"/>
      <c r="BA12" s="14"/>
      <c r="BB12" s="14">
        <f t="shared" si="5"/>
        <v>14.549999999999999</v>
      </c>
      <c r="BC12" s="14">
        <v>2</v>
      </c>
      <c r="BD12" s="14"/>
      <c r="BE12" s="14">
        <v>5</v>
      </c>
      <c r="BF12" s="14" t="s">
        <v>95</v>
      </c>
      <c r="BG12" s="14">
        <v>6.1</v>
      </c>
      <c r="BH12" s="14"/>
      <c r="BI12" s="14"/>
      <c r="BJ12" s="14"/>
      <c r="BK12" s="14"/>
      <c r="BL12" s="14"/>
      <c r="BM12" s="14">
        <v>1.45</v>
      </c>
      <c r="BN12" s="14" t="s">
        <v>96</v>
      </c>
    </row>
    <row r="13" spans="1:66" s="1" customFormat="1" ht="140.1" customHeight="1">
      <c r="A13" s="14" t="s">
        <v>124</v>
      </c>
      <c r="B13" s="11">
        <f t="shared" si="0"/>
        <v>43.9</v>
      </c>
      <c r="C13" s="14"/>
      <c r="D13" s="14">
        <v>31.9</v>
      </c>
      <c r="E13" s="14"/>
      <c r="F13" s="11">
        <f t="shared" si="1"/>
        <v>1</v>
      </c>
      <c r="G13" s="14"/>
      <c r="H13" s="14"/>
      <c r="I13" s="14"/>
      <c r="J13" s="14"/>
      <c r="K13" s="14"/>
      <c r="L13" s="14"/>
      <c r="M13" s="14">
        <v>1</v>
      </c>
      <c r="N13" s="14" t="s">
        <v>97</v>
      </c>
      <c r="O13" s="14"/>
      <c r="P13" s="14"/>
      <c r="Q13" s="11">
        <f t="shared" si="2"/>
        <v>1.1000000000000001</v>
      </c>
      <c r="R13" s="14">
        <v>0.6</v>
      </c>
      <c r="S13" s="14" t="s">
        <v>98</v>
      </c>
      <c r="T13" s="14">
        <v>0.5</v>
      </c>
      <c r="U13" s="14"/>
      <c r="V13" s="14"/>
      <c r="W13" s="14"/>
      <c r="X13" s="14">
        <f t="shared" si="3"/>
        <v>6.52</v>
      </c>
      <c r="Y13" s="14">
        <v>1</v>
      </c>
      <c r="Z13" s="14" t="s">
        <v>99</v>
      </c>
      <c r="AA13" s="14">
        <v>0.05</v>
      </c>
      <c r="AB13" s="14" t="s">
        <v>100</v>
      </c>
      <c r="AC13" s="14">
        <v>3</v>
      </c>
      <c r="AD13" s="14" t="s">
        <v>101</v>
      </c>
      <c r="AE13" s="14"/>
      <c r="AF13" s="14"/>
      <c r="AG13" s="14">
        <v>2.4500000000000002</v>
      </c>
      <c r="AH13" s="14" t="s">
        <v>102</v>
      </c>
      <c r="AI13" s="14"/>
      <c r="AJ13" s="14"/>
      <c r="AK13" s="14"/>
      <c r="AL13" s="14"/>
      <c r="AM13" s="14">
        <v>0.02</v>
      </c>
      <c r="AN13" s="14" t="s">
        <v>103</v>
      </c>
      <c r="AO13" s="14"/>
      <c r="AP13" s="14"/>
      <c r="AQ13" s="14"/>
      <c r="AR13" s="14"/>
      <c r="AS13" s="14"/>
      <c r="AT13" s="14"/>
      <c r="AU13" s="14">
        <f t="shared" si="4"/>
        <v>0</v>
      </c>
      <c r="AV13" s="14"/>
      <c r="AW13" s="14"/>
      <c r="AX13" s="14"/>
      <c r="AY13" s="14"/>
      <c r="AZ13" s="14"/>
      <c r="BA13" s="14"/>
      <c r="BB13" s="14">
        <f t="shared" si="5"/>
        <v>3.38</v>
      </c>
      <c r="BC13" s="14">
        <v>2</v>
      </c>
      <c r="BD13" s="14"/>
      <c r="BE13" s="14"/>
      <c r="BF13" s="14"/>
      <c r="BG13" s="14">
        <v>1.1000000000000001</v>
      </c>
      <c r="BH13" s="14"/>
      <c r="BI13" s="14"/>
      <c r="BJ13" s="14"/>
      <c r="BK13" s="14"/>
      <c r="BL13" s="14"/>
      <c r="BM13" s="14">
        <v>0.28000000000000003</v>
      </c>
      <c r="BN13" s="14" t="s">
        <v>104</v>
      </c>
    </row>
    <row r="14" spans="1:66" s="1" customFormat="1" ht="54" customHeight="1">
      <c r="A14" s="14" t="s">
        <v>3</v>
      </c>
      <c r="B14" s="14">
        <f t="shared" ref="B14:G14" si="6">SUM(B7:B13)</f>
        <v>2362.2600000000002</v>
      </c>
      <c r="C14" s="14">
        <f t="shared" si="6"/>
        <v>152</v>
      </c>
      <c r="D14" s="14">
        <f t="shared" si="6"/>
        <v>652</v>
      </c>
      <c r="E14" s="14"/>
      <c r="F14" s="14">
        <f t="shared" si="6"/>
        <v>385.22000000000008</v>
      </c>
      <c r="G14" s="14">
        <f t="shared" si="6"/>
        <v>211.22</v>
      </c>
      <c r="H14" s="14"/>
      <c r="I14" s="14">
        <f>SUM(I7:I13)</f>
        <v>33</v>
      </c>
      <c r="J14" s="14"/>
      <c r="K14" s="14">
        <f>SUM(K7:K13)</f>
        <v>43.6</v>
      </c>
      <c r="L14" s="14"/>
      <c r="M14" s="14">
        <f>SUM(M7:M13)</f>
        <v>62.4</v>
      </c>
      <c r="N14" s="14"/>
      <c r="O14" s="14">
        <f>SUM(O7:O13)</f>
        <v>35</v>
      </c>
      <c r="P14" s="14"/>
      <c r="Q14" s="14">
        <f>SUM(Q7:Q13)</f>
        <v>249.97</v>
      </c>
      <c r="R14" s="14">
        <f>SUM(R7:R13)</f>
        <v>98.85</v>
      </c>
      <c r="S14" s="14"/>
      <c r="T14" s="14">
        <f t="shared" ref="T14:Y14" si="7">SUM(T7:T13)</f>
        <v>56.12</v>
      </c>
      <c r="U14" s="14"/>
      <c r="V14" s="14">
        <f t="shared" si="7"/>
        <v>95</v>
      </c>
      <c r="W14" s="14"/>
      <c r="X14" s="14">
        <f t="shared" si="7"/>
        <v>512.29999999999995</v>
      </c>
      <c r="Y14" s="14">
        <f t="shared" si="7"/>
        <v>36</v>
      </c>
      <c r="Z14" s="14"/>
      <c r="AA14" s="14">
        <f>SUM(AA7:AA13)</f>
        <v>5.65</v>
      </c>
      <c r="AB14" s="14"/>
      <c r="AC14" s="14">
        <f>SUM(AC7:AC13)</f>
        <v>152.6</v>
      </c>
      <c r="AD14" s="14"/>
      <c r="AE14" s="14">
        <f>SUM(AE7:AE13)</f>
        <v>41.199999999999996</v>
      </c>
      <c r="AF14" s="14"/>
      <c r="AG14" s="14">
        <f>SUM(AG7:AG13)</f>
        <v>47.35</v>
      </c>
      <c r="AH14" s="14"/>
      <c r="AI14" s="14">
        <f>SUM(AI7:AI13)</f>
        <v>20</v>
      </c>
      <c r="AJ14" s="14"/>
      <c r="AK14" s="14">
        <f>SUM(AK7:AK13)</f>
        <v>10</v>
      </c>
      <c r="AL14" s="14"/>
      <c r="AM14" s="14">
        <f>SUM(AM7:AM13)</f>
        <v>1</v>
      </c>
      <c r="AN14" s="14"/>
      <c r="AO14" s="14">
        <f>SUM(AO7:AO13)</f>
        <v>10</v>
      </c>
      <c r="AP14" s="14"/>
      <c r="AQ14" s="14">
        <f>SUM(AQ7:AQ13)</f>
        <v>129.80000000000001</v>
      </c>
      <c r="AR14" s="14"/>
      <c r="AS14" s="14">
        <f>SUM(AS7:AS13)</f>
        <v>58.7</v>
      </c>
      <c r="AT14" s="14"/>
      <c r="AU14" s="14">
        <f>SUM(AU7:AU13)</f>
        <v>132</v>
      </c>
      <c r="AV14" s="14">
        <f>SUM(AV7:AV13)</f>
        <v>25</v>
      </c>
      <c r="AW14" s="14"/>
      <c r="AX14" s="14">
        <f t="shared" ref="AX14:BC14" si="8">SUM(AX7:AX13)</f>
        <v>50</v>
      </c>
      <c r="AY14" s="14"/>
      <c r="AZ14" s="14">
        <f t="shared" si="8"/>
        <v>57</v>
      </c>
      <c r="BA14" s="14"/>
      <c r="BB14" s="14">
        <f t="shared" si="8"/>
        <v>278.77000000000004</v>
      </c>
      <c r="BC14" s="14">
        <f t="shared" si="8"/>
        <v>91.5</v>
      </c>
      <c r="BD14" s="14"/>
      <c r="BE14" s="14">
        <f>SUM(BE7:BE13)</f>
        <v>60</v>
      </c>
      <c r="BF14" s="14"/>
      <c r="BG14" s="14">
        <f>SUM(BG7:BG13)</f>
        <v>51.810000000000009</v>
      </c>
      <c r="BH14" s="14"/>
      <c r="BI14" s="14">
        <f>SUM(BI7:BI13)</f>
        <v>20</v>
      </c>
      <c r="BJ14" s="14"/>
      <c r="BK14" s="14">
        <f>SUM(BK7:BK13)</f>
        <v>12</v>
      </c>
      <c r="BL14" s="14"/>
      <c r="BM14" s="14">
        <f>SUM(BM7:BM13)</f>
        <v>43.460000000000008</v>
      </c>
      <c r="BN14" s="14"/>
    </row>
    <row r="15" spans="1:66" s="1" customFormat="1" ht="12"/>
    <row r="16" spans="1:6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</sheetData>
  <mergeCells count="46">
    <mergeCell ref="AZ5:BA5"/>
    <mergeCell ref="BG5:BH5"/>
    <mergeCell ref="BB5:BB6"/>
    <mergeCell ref="AS5:AT5"/>
    <mergeCell ref="BC5:BD5"/>
    <mergeCell ref="BE5:BF5"/>
    <mergeCell ref="AV5:AW5"/>
    <mergeCell ref="AU5:AU6"/>
    <mergeCell ref="Q5:Q6"/>
    <mergeCell ref="X5:X6"/>
    <mergeCell ref="AM5:AN5"/>
    <mergeCell ref="V5:W5"/>
    <mergeCell ref="T5:U5"/>
    <mergeCell ref="AI5:AJ5"/>
    <mergeCell ref="AK5:AL5"/>
    <mergeCell ref="AG5:AH5"/>
    <mergeCell ref="R5:S5"/>
    <mergeCell ref="Y5:Z5"/>
    <mergeCell ref="M5:N5"/>
    <mergeCell ref="A1:C1"/>
    <mergeCell ref="Q4:W4"/>
    <mergeCell ref="X4:AR4"/>
    <mergeCell ref="A4:A6"/>
    <mergeCell ref="B4:B6"/>
    <mergeCell ref="C4:C6"/>
    <mergeCell ref="F5:F6"/>
    <mergeCell ref="O5:P5"/>
    <mergeCell ref="A2:BN2"/>
    <mergeCell ref="A3:E3"/>
    <mergeCell ref="BG3:BL3"/>
    <mergeCell ref="F4:N4"/>
    <mergeCell ref="G5:H5"/>
    <mergeCell ref="I5:J5"/>
    <mergeCell ref="K5:L5"/>
    <mergeCell ref="D4:E5"/>
    <mergeCell ref="AA5:AB5"/>
    <mergeCell ref="AO5:AP5"/>
    <mergeCell ref="AQ5:AR5"/>
    <mergeCell ref="AC5:AD5"/>
    <mergeCell ref="AE5:AF5"/>
    <mergeCell ref="BB4:BN4"/>
    <mergeCell ref="AU4:BA4"/>
    <mergeCell ref="BM5:BN5"/>
    <mergeCell ref="BI5:BJ5"/>
    <mergeCell ref="BK5:BL5"/>
    <mergeCell ref="AX5:AY5"/>
  </mergeCells>
  <phoneticPr fontId="4" type="noConversion"/>
  <printOptions horizontalCentered="1"/>
  <pageMargins left="0.43307086614173229" right="0.43307086614173229" top="0.78740157480314965" bottom="0.78740157480314965" header="0.15748031496062992" footer="0.15748031496062992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YXJ</dc:creator>
  <cp:lastModifiedBy>Administrator</cp:lastModifiedBy>
  <cp:lastPrinted>2019-12-31T01:38:15Z</cp:lastPrinted>
  <dcterms:created xsi:type="dcterms:W3CDTF">2019-12-16T00:25:00Z</dcterms:created>
  <dcterms:modified xsi:type="dcterms:W3CDTF">2019-12-31T01:38:39Z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