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4" windowHeight="9948" activeTab="2"/>
  </bookViews>
  <sheets>
    <sheet name="2021春高中资助资金总表" sheetId="1" r:id="rId1"/>
    <sheet name="高中助学金" sheetId="2" r:id="rId2"/>
    <sheet name="高中免学杂费" sheetId="3" r:id="rId3"/>
  </sheets>
  <definedNames/>
  <calcPr fullCalcOnLoad="1"/>
</workbook>
</file>

<file path=xl/sharedStrings.xml><?xml version="1.0" encoding="utf-8"?>
<sst xmlns="http://schemas.openxmlformats.org/spreadsheetml/2006/main" count="90" uniqueCount="58">
  <si>
    <t>附件1</t>
  </si>
  <si>
    <t>2021年春季市直普通高中学生资助资金安排表</t>
  </si>
  <si>
    <t>单位：万元</t>
  </si>
  <si>
    <t>县市区</t>
  </si>
  <si>
    <t>高中学生资助（功能科目：2050204高中教育）</t>
  </si>
  <si>
    <t>小计</t>
  </si>
  <si>
    <t>国家助学金（政府经济科目：
509 对个人和家庭的补助）</t>
  </si>
  <si>
    <t>免学费资金（政府经济科目：
505对事业单位经常性补助）</t>
  </si>
  <si>
    <t>岳阳市本级</t>
  </si>
  <si>
    <t>注：岳财预〔2021〕35号下达高中资助资金366.75万元，其中：助学金309.73万元，免学费资金36.09万元，免费教科书20.93万元，本次（春季）拨付助学金225.75万元，免学费资金28.88万元，余下资金与本级配套资金在秋季一并清算。
2、免学费资金拨付市直各学校，助学金统一拨付市学生资助中心。</t>
  </si>
  <si>
    <t>附件2</t>
  </si>
  <si>
    <t xml:space="preserve">        2021年春季市直普通高中学校国家助学金分配表   </t>
  </si>
  <si>
    <t>序号</t>
  </si>
  <si>
    <t>学校名称</t>
  </si>
  <si>
    <t>学生人数</t>
  </si>
  <si>
    <t>资助人数（人）</t>
  </si>
  <si>
    <t>资助金额（元）</t>
  </si>
  <si>
    <t>一档</t>
  </si>
  <si>
    <t>二档</t>
  </si>
  <si>
    <t>三档</t>
  </si>
  <si>
    <t>合计</t>
  </si>
  <si>
    <t>（1500元/人）</t>
  </si>
  <si>
    <t>（1000元/人）</t>
  </si>
  <si>
    <t>（500元/人）</t>
  </si>
  <si>
    <t>市一中</t>
  </si>
  <si>
    <t>岳阳中学</t>
  </si>
  <si>
    <t>市十五中</t>
  </si>
  <si>
    <t>市十四中</t>
  </si>
  <si>
    <t>市三中</t>
  </si>
  <si>
    <t>市四中</t>
  </si>
  <si>
    <t>市五中</t>
  </si>
  <si>
    <t>市七中</t>
  </si>
  <si>
    <t>市外国语学校</t>
  </si>
  <si>
    <t>市十三中</t>
  </si>
  <si>
    <t>云梦学校</t>
  </si>
  <si>
    <t>岳州中学</t>
  </si>
  <si>
    <t>师大南湖高中</t>
  </si>
  <si>
    <t>岳阳郡华高级中学</t>
  </si>
  <si>
    <t>总计</t>
  </si>
  <si>
    <t>附件3</t>
  </si>
  <si>
    <t>2021年春季学期市直普通高中建档立卡等家庭经济困难学生免学杂费补助资金分配表</t>
  </si>
  <si>
    <t>学校性质</t>
  </si>
  <si>
    <t>免学杂费人数（人）</t>
  </si>
  <si>
    <t>免学杂费补助金额（元）</t>
  </si>
  <si>
    <t>省级示范性高中（人/1000元）、非省级示范性高中（人/800元）</t>
  </si>
  <si>
    <t>建档立卡家庭经济困难学生</t>
  </si>
  <si>
    <t>家庭经济困难残疾学生</t>
  </si>
  <si>
    <t>农村低保家庭学生</t>
  </si>
  <si>
    <t>农村特困救助供养学生</t>
  </si>
  <si>
    <t>建档立卡家庭经济困难学生补助金额</t>
  </si>
  <si>
    <t>家庭经济困难残疾学生补助金额</t>
  </si>
  <si>
    <t>农村低保家庭学生补助金额</t>
  </si>
  <si>
    <t>农村特困救助供养学生补助金额</t>
  </si>
  <si>
    <t>公办省级示范性高中</t>
  </si>
  <si>
    <t>公办非省级示范性高中</t>
  </si>
  <si>
    <t>民办非省级示范性高中</t>
  </si>
  <si>
    <t>师大南湖学校</t>
  </si>
  <si>
    <t>长郡岳阳郡华高级中学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</si>
</sst>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s>
  <fonts count="33">
    <font>
      <sz val="12"/>
      <name val="宋体"/>
      <family val="0"/>
    </font>
    <font>
      <b/>
      <sz val="12"/>
      <name val="宋体"/>
      <family val="0"/>
    </font>
    <font>
      <sz val="16"/>
      <name val="黑体"/>
      <family val="0"/>
    </font>
    <font>
      <sz val="20"/>
      <name val="方正小标宋简体"/>
      <family val="4"/>
    </font>
    <font>
      <b/>
      <sz val="11"/>
      <name val="仿宋_GB2312"/>
      <family val="3"/>
    </font>
    <font>
      <sz val="11"/>
      <name val="仿宋_GB2312"/>
      <family val="3"/>
    </font>
    <font>
      <b/>
      <sz val="10"/>
      <name val="Helv"/>
      <family val="2"/>
    </font>
    <font>
      <sz val="10"/>
      <name val="Helv"/>
      <family val="2"/>
    </font>
    <font>
      <sz val="11"/>
      <color indexed="8"/>
      <name val="仿宋_GB2312"/>
      <family val="3"/>
    </font>
    <font>
      <sz val="12"/>
      <name val="仿宋_GB2312"/>
      <family val="3"/>
    </font>
    <font>
      <b/>
      <sz val="12"/>
      <name val="仿宋_GB2312"/>
      <family val="3"/>
    </font>
    <font>
      <sz val="12"/>
      <color indexed="8"/>
      <name val="仿宋_GB2312"/>
      <family val="3"/>
    </font>
    <font>
      <sz val="11"/>
      <color indexed="8"/>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sz val="11"/>
      <color indexed="9"/>
      <name val="宋体"/>
      <family val="0"/>
    </font>
    <font>
      <sz val="11"/>
      <color indexed="53"/>
      <name val="宋体"/>
      <family val="0"/>
    </font>
    <font>
      <b/>
      <sz val="11"/>
      <color indexed="8"/>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b/>
      <sz val="13"/>
      <color indexed="54"/>
      <name val="宋体"/>
      <family val="0"/>
    </font>
    <font>
      <sz val="11"/>
      <color indexed="10"/>
      <name val="宋体"/>
      <family val="0"/>
    </font>
    <font>
      <sz val="11"/>
      <color indexed="17"/>
      <name val="宋体"/>
      <family val="0"/>
    </font>
    <font>
      <sz val="11"/>
      <color indexed="8"/>
      <name val="等线"/>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3" fillId="0" borderId="1" applyNumberFormat="0" applyFill="0" applyAlignment="0" applyProtection="0"/>
    <xf numFmtId="0" fontId="28"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5" fillId="12" borderId="0" applyNumberFormat="0" applyBorder="0" applyAlignment="0" applyProtection="0"/>
    <xf numFmtId="0" fontId="31" fillId="0" borderId="0">
      <alignment vertical="center"/>
      <protection/>
    </xf>
    <xf numFmtId="0" fontId="19" fillId="0" borderId="0" applyNumberFormat="0" applyFill="0" applyBorder="0" applyAlignment="0" applyProtection="0"/>
    <xf numFmtId="0" fontId="30"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16" fillId="13" borderId="5" applyNumberFormat="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6" fillId="9" borderId="0" applyNumberFormat="0" applyBorder="0" applyAlignment="0" applyProtection="0"/>
    <xf numFmtId="0" fontId="27" fillId="4" borderId="7" applyNumberFormat="0" applyAlignment="0" applyProtection="0"/>
    <xf numFmtId="0" fontId="14" fillId="7" borderId="4" applyNumberFormat="0" applyAlignment="0" applyProtection="0"/>
    <xf numFmtId="0" fontId="25" fillId="0" borderId="0" applyNumberFormat="0" applyFill="0" applyBorder="0" applyAlignment="0" applyProtection="0"/>
    <xf numFmtId="0" fontId="12" fillId="3" borderId="8" applyNumberFormat="0" applyFont="0" applyAlignment="0" applyProtection="0"/>
  </cellStyleXfs>
  <cellXfs count="42">
    <xf numFmtId="0" fontId="0" fillId="0" borderId="0" xfId="0" applyAlignment="1">
      <alignment vertical="center"/>
    </xf>
    <xf numFmtId="0" fontId="1" fillId="0" borderId="0" xfId="0" applyFont="1" applyFill="1" applyBorder="1" applyAlignment="1">
      <alignment/>
    </xf>
    <xf numFmtId="0" fontId="0" fillId="0" borderId="0" xfId="0" applyFont="1" applyFill="1" applyBorder="1" applyAlignment="1">
      <alignment/>
    </xf>
    <xf numFmtId="0" fontId="5" fillId="0" borderId="9" xfId="40" applyNumberFormat="1" applyFont="1" applyFill="1" applyBorder="1" applyAlignment="1">
      <alignment horizontal="center" vertical="center"/>
      <protection/>
    </xf>
    <xf numFmtId="0"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6" fillId="0" borderId="0" xfId="40" applyFont="1" applyFill="1" applyBorder="1" applyAlignment="1">
      <alignment horizontal="center"/>
      <protection/>
    </xf>
    <xf numFmtId="0" fontId="7" fillId="0" borderId="0" xfId="40" applyFont="1" applyFill="1" applyBorder="1" applyAlignment="1">
      <alignment horizontal="center"/>
      <protection/>
    </xf>
    <xf numFmtId="0" fontId="4" fillId="0" borderId="9" xfId="40" applyFont="1" applyFill="1" applyBorder="1" applyAlignment="1">
      <alignment horizontal="center" vertical="center"/>
      <protection/>
    </xf>
    <xf numFmtId="0" fontId="5" fillId="0" borderId="9" xfId="40" applyFont="1" applyFill="1" applyBorder="1" applyAlignment="1">
      <alignment horizontal="center" vertical="center"/>
      <protection/>
    </xf>
    <xf numFmtId="0" fontId="5" fillId="0" borderId="9" xfId="0" applyFont="1" applyBorder="1" applyAlignment="1">
      <alignment horizontal="center" vertical="center"/>
    </xf>
    <xf numFmtId="0" fontId="8" fillId="0" borderId="9" xfId="0" applyNumberFormat="1" applyFont="1" applyFill="1" applyBorder="1" applyAlignment="1" applyProtection="1">
      <alignment horizontal="center" vertical="center"/>
      <protection locked="0"/>
    </xf>
    <xf numFmtId="0" fontId="5" fillId="0" borderId="9" xfId="0" applyFont="1" applyFill="1" applyBorder="1" applyAlignment="1">
      <alignment horizontal="center" vertical="center"/>
    </xf>
    <xf numFmtId="176" fontId="8" fillId="0" borderId="9" xfId="0" applyNumberFormat="1" applyFont="1" applyBorder="1" applyAlignment="1">
      <alignment horizontal="center" vertical="center"/>
    </xf>
    <xf numFmtId="176" fontId="5" fillId="0" borderId="9" xfId="0" applyNumberFormat="1" applyFont="1" applyBorder="1" applyAlignment="1">
      <alignment horizontal="center" vertical="center"/>
    </xf>
    <xf numFmtId="0" fontId="8" fillId="0" borderId="9" xfId="0" applyFont="1" applyBorder="1" applyAlignment="1">
      <alignment horizontal="center" vertical="center"/>
    </xf>
    <xf numFmtId="0" fontId="2"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10" fillId="4" borderId="9" xfId="40" applyFont="1" applyFill="1" applyBorder="1" applyAlignment="1">
      <alignment horizontal="center" vertical="center" wrapText="1"/>
      <protection/>
    </xf>
    <xf numFmtId="0" fontId="10" fillId="0" borderId="9" xfId="40" applyFont="1" applyFill="1" applyBorder="1" applyAlignment="1">
      <alignment horizontal="center" vertical="center" wrapText="1"/>
      <protection/>
    </xf>
    <xf numFmtId="0" fontId="9" fillId="4" borderId="9" xfId="40" applyFont="1" applyFill="1" applyBorder="1" applyAlignment="1">
      <alignment horizontal="center" vertical="center" wrapText="1"/>
      <protection/>
    </xf>
    <xf numFmtId="177" fontId="11" fillId="0" borderId="9" xfId="0" applyNumberFormat="1" applyFont="1" applyFill="1" applyBorder="1" applyAlignment="1">
      <alignment horizontal="center" vertical="center"/>
    </xf>
    <xf numFmtId="177" fontId="9" fillId="0" borderId="9" xfId="0" applyNumberFormat="1" applyFont="1" applyFill="1" applyBorder="1" applyAlignment="1">
      <alignment horizontal="center" vertical="center"/>
    </xf>
    <xf numFmtId="0" fontId="3" fillId="0" borderId="0" xfId="0" applyFont="1" applyAlignment="1">
      <alignment horizontal="center" vertical="center"/>
    </xf>
    <xf numFmtId="0" fontId="10" fillId="0" borderId="9" xfId="40" applyFont="1" applyFill="1" applyBorder="1" applyAlignment="1">
      <alignment horizontal="center" vertical="center" wrapText="1"/>
      <protection/>
    </xf>
    <xf numFmtId="0" fontId="9" fillId="0" borderId="0" xfId="0" applyFont="1" applyAlignment="1">
      <alignment horizontal="left" vertical="center" wrapText="1"/>
    </xf>
    <xf numFmtId="0" fontId="10" fillId="4" borderId="9" xfId="40" applyFont="1" applyFill="1" applyBorder="1" applyAlignment="1">
      <alignment horizontal="center" vertical="center" wrapText="1"/>
      <protection/>
    </xf>
    <xf numFmtId="0" fontId="2" fillId="0" borderId="0" xfId="0" applyFont="1" applyAlignment="1">
      <alignment horizontal="left" vertical="center"/>
    </xf>
    <xf numFmtId="0" fontId="3" fillId="0" borderId="0" xfId="40" applyFont="1" applyFill="1" applyBorder="1" applyAlignment="1">
      <alignment horizontal="center" vertical="center"/>
      <protection/>
    </xf>
    <xf numFmtId="0" fontId="4" fillId="0" borderId="9" xfId="40" applyFont="1" applyFill="1" applyBorder="1" applyAlignment="1">
      <alignment horizontal="center" vertical="center"/>
      <protection/>
    </xf>
    <xf numFmtId="176" fontId="4" fillId="0" borderId="9" xfId="40" applyNumberFormat="1" applyFont="1" applyFill="1" applyBorder="1" applyAlignment="1">
      <alignment horizontal="center" vertical="center"/>
      <protection/>
    </xf>
    <xf numFmtId="0" fontId="5" fillId="0" borderId="9" xfId="40" applyFont="1" applyFill="1" applyBorder="1" applyAlignment="1">
      <alignment horizontal="center" vertical="center"/>
      <protection/>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4" fillId="0" borderId="9" xfId="40" applyNumberFormat="1" applyFont="1" applyFill="1" applyBorder="1" applyAlignment="1">
      <alignment horizontal="center" vertical="center"/>
      <protection/>
    </xf>
    <xf numFmtId="0" fontId="4" fillId="0" borderId="9" xfId="40" applyNumberFormat="1" applyFont="1" applyFill="1" applyBorder="1" applyAlignment="1">
      <alignment horizontal="center" vertical="center"/>
      <protection/>
    </xf>
    <xf numFmtId="0" fontId="4" fillId="0" borderId="9" xfId="40" applyNumberFormat="1" applyFont="1" applyFill="1" applyBorder="1" applyAlignment="1">
      <alignment horizontal="center" vertical="center" shrinkToFit="1"/>
      <protection/>
    </xf>
    <xf numFmtId="0" fontId="4" fillId="0" borderId="9" xfId="40" applyNumberFormat="1" applyFont="1" applyFill="1" applyBorder="1" applyAlignment="1">
      <alignment horizontal="center" vertical="center" shrinkToFit="1"/>
      <protection/>
    </xf>
    <xf numFmtId="0" fontId="5" fillId="0" borderId="9" xfId="40" applyNumberFormat="1" applyFont="1" applyFill="1" applyBorder="1" applyAlignment="1">
      <alignment horizontal="center" vertical="center"/>
      <protection/>
    </xf>
    <xf numFmtId="0" fontId="4" fillId="0" borderId="9" xfId="40" applyNumberFormat="1" applyFont="1" applyFill="1" applyBorder="1" applyAlignment="1">
      <alignment horizontal="center" vertical="center" wrapText="1"/>
      <protection/>
    </xf>
    <xf numFmtId="0" fontId="4" fillId="0" borderId="9" xfId="40" applyNumberFormat="1" applyFont="1" applyFill="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7"/>
  <sheetViews>
    <sheetView zoomScaleSheetLayoutView="100" workbookViewId="0" topLeftCell="A1">
      <selection activeCell="A2" sqref="A2:D2"/>
    </sheetView>
  </sheetViews>
  <sheetFormatPr defaultColWidth="9.00390625" defaultRowHeight="14.25"/>
  <cols>
    <col min="1" max="1" width="22.50390625" style="0" customWidth="1"/>
    <col min="2" max="2" width="17.00390625" style="0" customWidth="1"/>
    <col min="3" max="4" width="40.25390625" style="0" customWidth="1"/>
  </cols>
  <sheetData>
    <row r="1" ht="30" customHeight="1">
      <c r="A1" s="16" t="s">
        <v>0</v>
      </c>
    </row>
    <row r="2" spans="1:4" ht="53.25" customHeight="1">
      <c r="A2" s="24" t="s">
        <v>1</v>
      </c>
      <c r="B2" s="24"/>
      <c r="C2" s="24"/>
      <c r="D2" s="24"/>
    </row>
    <row r="3" spans="1:4" ht="33.75" customHeight="1">
      <c r="A3" s="17"/>
      <c r="B3" s="17"/>
      <c r="C3" s="17"/>
      <c r="D3" s="18" t="s">
        <v>2</v>
      </c>
    </row>
    <row r="4" spans="1:4" ht="45" customHeight="1">
      <c r="A4" s="27" t="s">
        <v>3</v>
      </c>
      <c r="B4" s="25" t="s">
        <v>4</v>
      </c>
      <c r="C4" s="25"/>
      <c r="D4" s="25"/>
    </row>
    <row r="5" spans="1:4" ht="45" customHeight="1">
      <c r="A5" s="27"/>
      <c r="B5" s="19" t="s">
        <v>5</v>
      </c>
      <c r="C5" s="20" t="s">
        <v>6</v>
      </c>
      <c r="D5" s="20" t="s">
        <v>7</v>
      </c>
    </row>
    <row r="6" spans="1:4" ht="48.75" customHeight="1">
      <c r="A6" s="21" t="s">
        <v>8</v>
      </c>
      <c r="B6" s="22">
        <f>C6+D6</f>
        <v>254.63</v>
      </c>
      <c r="C6" s="23">
        <v>225.75</v>
      </c>
      <c r="D6" s="23">
        <v>28.88</v>
      </c>
    </row>
    <row r="7" spans="1:4" ht="70.5" customHeight="1">
      <c r="A7" s="26" t="s">
        <v>9</v>
      </c>
      <c r="B7" s="26"/>
      <c r="C7" s="26"/>
      <c r="D7" s="26"/>
    </row>
  </sheetData>
  <sheetProtection/>
  <mergeCells count="4">
    <mergeCell ref="A2:D2"/>
    <mergeCell ref="B4:D4"/>
    <mergeCell ref="A7:D7"/>
    <mergeCell ref="A4:A5"/>
  </mergeCells>
  <printOptions horizontalCentered="1"/>
  <pageMargins left="0.55" right="0.55"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0"/>
  <sheetViews>
    <sheetView zoomScaleSheetLayoutView="100" workbookViewId="0" topLeftCell="A1">
      <selection activeCell="A2" sqref="A2:K2"/>
    </sheetView>
  </sheetViews>
  <sheetFormatPr defaultColWidth="9.00390625" defaultRowHeight="14.25"/>
  <cols>
    <col min="1" max="1" width="7.25390625" style="0" customWidth="1"/>
    <col min="2" max="2" width="16.75390625" style="0" customWidth="1"/>
    <col min="3" max="7" width="11.00390625" style="0" customWidth="1"/>
    <col min="8" max="10" width="13.625" style="0" customWidth="1"/>
    <col min="11" max="11" width="11.00390625" style="0" customWidth="1"/>
  </cols>
  <sheetData>
    <row r="1" spans="1:2" ht="27" customHeight="1">
      <c r="A1" s="28" t="s">
        <v>10</v>
      </c>
      <c r="B1" s="28"/>
    </row>
    <row r="2" spans="1:11" ht="47.25" customHeight="1">
      <c r="A2" s="29" t="s">
        <v>11</v>
      </c>
      <c r="B2" s="29"/>
      <c r="C2" s="29"/>
      <c r="D2" s="29"/>
      <c r="E2" s="29"/>
      <c r="F2" s="29"/>
      <c r="G2" s="29"/>
      <c r="H2" s="29"/>
      <c r="I2" s="29"/>
      <c r="J2" s="29"/>
      <c r="K2" s="29"/>
    </row>
    <row r="3" spans="1:11" s="6" customFormat="1" ht="24.75" customHeight="1">
      <c r="A3" s="30" t="s">
        <v>12</v>
      </c>
      <c r="B3" s="30" t="s">
        <v>13</v>
      </c>
      <c r="C3" s="30" t="s">
        <v>14</v>
      </c>
      <c r="D3" s="30" t="s">
        <v>15</v>
      </c>
      <c r="E3" s="31"/>
      <c r="F3" s="31"/>
      <c r="G3" s="31"/>
      <c r="H3" s="30" t="s">
        <v>16</v>
      </c>
      <c r="I3" s="30"/>
      <c r="J3" s="30"/>
      <c r="K3" s="30"/>
    </row>
    <row r="4" spans="1:11" s="6" customFormat="1" ht="24.75" customHeight="1">
      <c r="A4" s="30"/>
      <c r="B4" s="30"/>
      <c r="C4" s="30"/>
      <c r="D4" s="30" t="s">
        <v>17</v>
      </c>
      <c r="E4" s="31" t="s">
        <v>18</v>
      </c>
      <c r="F4" s="31" t="s">
        <v>19</v>
      </c>
      <c r="G4" s="31" t="s">
        <v>20</v>
      </c>
      <c r="H4" s="8" t="s">
        <v>17</v>
      </c>
      <c r="I4" s="8" t="s">
        <v>18</v>
      </c>
      <c r="J4" s="8" t="s">
        <v>19</v>
      </c>
      <c r="K4" s="30" t="s">
        <v>20</v>
      </c>
    </row>
    <row r="5" spans="1:11" s="6" customFormat="1" ht="24.75" customHeight="1">
      <c r="A5" s="30"/>
      <c r="B5" s="30"/>
      <c r="C5" s="30"/>
      <c r="D5" s="30"/>
      <c r="E5" s="31"/>
      <c r="F5" s="31"/>
      <c r="G5" s="31"/>
      <c r="H5" s="8" t="s">
        <v>21</v>
      </c>
      <c r="I5" s="8" t="s">
        <v>22</v>
      </c>
      <c r="J5" s="8" t="s">
        <v>23</v>
      </c>
      <c r="K5" s="30"/>
    </row>
    <row r="6" spans="1:11" s="7" customFormat="1" ht="24.75" customHeight="1">
      <c r="A6" s="9">
        <v>1</v>
      </c>
      <c r="B6" s="10" t="s">
        <v>24</v>
      </c>
      <c r="C6" s="11">
        <v>2882</v>
      </c>
      <c r="D6" s="12">
        <v>33</v>
      </c>
      <c r="E6" s="13">
        <v>150</v>
      </c>
      <c r="F6" s="13">
        <v>129</v>
      </c>
      <c r="G6" s="14">
        <f aca="true" t="shared" si="0" ref="G6:G19">SUM(D6:F6)</f>
        <v>312</v>
      </c>
      <c r="H6" s="15">
        <f aca="true" t="shared" si="1" ref="H6:H19">D6*1500</f>
        <v>49500</v>
      </c>
      <c r="I6" s="15">
        <f aca="true" t="shared" si="2" ref="I6:I19">E6*1000</f>
        <v>150000</v>
      </c>
      <c r="J6" s="15">
        <f aca="true" t="shared" si="3" ref="J6:J19">F6*500</f>
        <v>64500</v>
      </c>
      <c r="K6" s="10">
        <f aca="true" t="shared" si="4" ref="K6:K19">SUM(H6:J6)</f>
        <v>264000</v>
      </c>
    </row>
    <row r="7" spans="1:11" s="7" customFormat="1" ht="24.75" customHeight="1">
      <c r="A7" s="9">
        <v>2</v>
      </c>
      <c r="B7" s="10" t="s">
        <v>25</v>
      </c>
      <c r="C7" s="11">
        <v>1558</v>
      </c>
      <c r="D7" s="12">
        <v>31</v>
      </c>
      <c r="E7" s="13">
        <v>124</v>
      </c>
      <c r="F7" s="13">
        <v>94</v>
      </c>
      <c r="G7" s="14">
        <f t="shared" si="0"/>
        <v>249</v>
      </c>
      <c r="H7" s="15">
        <f t="shared" si="1"/>
        <v>46500</v>
      </c>
      <c r="I7" s="15">
        <f t="shared" si="2"/>
        <v>124000</v>
      </c>
      <c r="J7" s="15">
        <f t="shared" si="3"/>
        <v>47000</v>
      </c>
      <c r="K7" s="10">
        <f t="shared" si="4"/>
        <v>217500</v>
      </c>
    </row>
    <row r="8" spans="1:11" s="7" customFormat="1" ht="24.75" customHeight="1">
      <c r="A8" s="9">
        <v>3</v>
      </c>
      <c r="B8" s="10" t="s">
        <v>26</v>
      </c>
      <c r="C8" s="11">
        <v>2281</v>
      </c>
      <c r="D8" s="12">
        <v>35</v>
      </c>
      <c r="E8" s="13">
        <v>118</v>
      </c>
      <c r="F8" s="13">
        <v>122</v>
      </c>
      <c r="G8" s="14">
        <f t="shared" si="0"/>
        <v>275</v>
      </c>
      <c r="H8" s="15">
        <f t="shared" si="1"/>
        <v>52500</v>
      </c>
      <c r="I8" s="15">
        <f t="shared" si="2"/>
        <v>118000</v>
      </c>
      <c r="J8" s="15">
        <f t="shared" si="3"/>
        <v>61000</v>
      </c>
      <c r="K8" s="10">
        <f t="shared" si="4"/>
        <v>231500</v>
      </c>
    </row>
    <row r="9" spans="1:11" s="7" customFormat="1" ht="24.75" customHeight="1">
      <c r="A9" s="9">
        <v>4</v>
      </c>
      <c r="B9" s="10" t="s">
        <v>27</v>
      </c>
      <c r="C9" s="11">
        <v>1613</v>
      </c>
      <c r="D9" s="12">
        <v>32</v>
      </c>
      <c r="E9" s="14">
        <v>95</v>
      </c>
      <c r="F9" s="14">
        <v>41</v>
      </c>
      <c r="G9" s="14">
        <f t="shared" si="0"/>
        <v>168</v>
      </c>
      <c r="H9" s="15">
        <f t="shared" si="1"/>
        <v>48000</v>
      </c>
      <c r="I9" s="15">
        <f t="shared" si="2"/>
        <v>95000</v>
      </c>
      <c r="J9" s="15">
        <f t="shared" si="3"/>
        <v>20500</v>
      </c>
      <c r="K9" s="10">
        <f t="shared" si="4"/>
        <v>163500</v>
      </c>
    </row>
    <row r="10" spans="1:11" s="7" customFormat="1" ht="24.75" customHeight="1">
      <c r="A10" s="9">
        <v>5</v>
      </c>
      <c r="B10" s="10" t="s">
        <v>28</v>
      </c>
      <c r="C10" s="11">
        <v>877</v>
      </c>
      <c r="D10" s="12">
        <v>28</v>
      </c>
      <c r="E10" s="14">
        <v>105</v>
      </c>
      <c r="F10" s="14">
        <v>84</v>
      </c>
      <c r="G10" s="14">
        <f t="shared" si="0"/>
        <v>217</v>
      </c>
      <c r="H10" s="15">
        <f t="shared" si="1"/>
        <v>42000</v>
      </c>
      <c r="I10" s="15">
        <f t="shared" si="2"/>
        <v>105000</v>
      </c>
      <c r="J10" s="15">
        <f t="shared" si="3"/>
        <v>42000</v>
      </c>
      <c r="K10" s="10">
        <f t="shared" si="4"/>
        <v>189000</v>
      </c>
    </row>
    <row r="11" spans="1:11" s="7" customFormat="1" ht="24.75" customHeight="1">
      <c r="A11" s="9">
        <v>6</v>
      </c>
      <c r="B11" s="10" t="s">
        <v>29</v>
      </c>
      <c r="C11" s="11">
        <v>1105</v>
      </c>
      <c r="D11" s="12">
        <v>16</v>
      </c>
      <c r="E11" s="13">
        <v>85</v>
      </c>
      <c r="F11" s="13">
        <v>65</v>
      </c>
      <c r="G11" s="14">
        <f t="shared" si="0"/>
        <v>166</v>
      </c>
      <c r="H11" s="15">
        <f t="shared" si="1"/>
        <v>24000</v>
      </c>
      <c r="I11" s="15">
        <f t="shared" si="2"/>
        <v>85000</v>
      </c>
      <c r="J11" s="15">
        <f t="shared" si="3"/>
        <v>32500</v>
      </c>
      <c r="K11" s="10">
        <f t="shared" si="4"/>
        <v>141500</v>
      </c>
    </row>
    <row r="12" spans="1:11" s="7" customFormat="1" ht="24.75" customHeight="1">
      <c r="A12" s="9">
        <v>7</v>
      </c>
      <c r="B12" s="10" t="s">
        <v>30</v>
      </c>
      <c r="C12" s="11">
        <v>1123</v>
      </c>
      <c r="D12" s="12">
        <v>25</v>
      </c>
      <c r="E12" s="13">
        <v>139</v>
      </c>
      <c r="F12" s="13">
        <v>124</v>
      </c>
      <c r="G12" s="14">
        <f t="shared" si="0"/>
        <v>288</v>
      </c>
      <c r="H12" s="15">
        <f t="shared" si="1"/>
        <v>37500</v>
      </c>
      <c r="I12" s="15">
        <f t="shared" si="2"/>
        <v>139000</v>
      </c>
      <c r="J12" s="15">
        <f t="shared" si="3"/>
        <v>62000</v>
      </c>
      <c r="K12" s="10">
        <f t="shared" si="4"/>
        <v>238500</v>
      </c>
    </row>
    <row r="13" spans="1:11" s="7" customFormat="1" ht="24.75" customHeight="1">
      <c r="A13" s="9">
        <v>8</v>
      </c>
      <c r="B13" s="10" t="s">
        <v>31</v>
      </c>
      <c r="C13" s="11">
        <v>1114</v>
      </c>
      <c r="D13" s="12">
        <v>23</v>
      </c>
      <c r="E13" s="13">
        <v>100</v>
      </c>
      <c r="F13" s="13">
        <v>72</v>
      </c>
      <c r="G13" s="14">
        <f t="shared" si="0"/>
        <v>195</v>
      </c>
      <c r="H13" s="15">
        <f t="shared" si="1"/>
        <v>34500</v>
      </c>
      <c r="I13" s="15">
        <f t="shared" si="2"/>
        <v>100000</v>
      </c>
      <c r="J13" s="15">
        <f t="shared" si="3"/>
        <v>36000</v>
      </c>
      <c r="K13" s="10">
        <f t="shared" si="4"/>
        <v>170500</v>
      </c>
    </row>
    <row r="14" spans="1:11" s="7" customFormat="1" ht="24.75" customHeight="1">
      <c r="A14" s="9">
        <v>9</v>
      </c>
      <c r="B14" s="10" t="s">
        <v>32</v>
      </c>
      <c r="C14" s="11">
        <v>1124</v>
      </c>
      <c r="D14" s="12">
        <v>18</v>
      </c>
      <c r="E14" s="13">
        <v>72</v>
      </c>
      <c r="F14" s="13">
        <v>53</v>
      </c>
      <c r="G14" s="14">
        <f t="shared" si="0"/>
        <v>143</v>
      </c>
      <c r="H14" s="15">
        <f t="shared" si="1"/>
        <v>27000</v>
      </c>
      <c r="I14" s="15">
        <f t="shared" si="2"/>
        <v>72000</v>
      </c>
      <c r="J14" s="15">
        <f t="shared" si="3"/>
        <v>26500</v>
      </c>
      <c r="K14" s="10">
        <f t="shared" si="4"/>
        <v>125500</v>
      </c>
    </row>
    <row r="15" spans="1:11" s="7" customFormat="1" ht="24.75" customHeight="1">
      <c r="A15" s="9">
        <v>10</v>
      </c>
      <c r="B15" s="10" t="s">
        <v>33</v>
      </c>
      <c r="C15" s="11">
        <v>1333</v>
      </c>
      <c r="D15" s="12">
        <v>31</v>
      </c>
      <c r="E15" s="13">
        <v>111</v>
      </c>
      <c r="F15" s="13">
        <v>87</v>
      </c>
      <c r="G15" s="14">
        <f t="shared" si="0"/>
        <v>229</v>
      </c>
      <c r="H15" s="15">
        <f t="shared" si="1"/>
        <v>46500</v>
      </c>
      <c r="I15" s="15">
        <f t="shared" si="2"/>
        <v>111000</v>
      </c>
      <c r="J15" s="15">
        <f t="shared" si="3"/>
        <v>43500</v>
      </c>
      <c r="K15" s="10">
        <f t="shared" si="4"/>
        <v>201000</v>
      </c>
    </row>
    <row r="16" spans="1:11" s="7" customFormat="1" ht="24.75" customHeight="1">
      <c r="A16" s="9">
        <v>11</v>
      </c>
      <c r="B16" s="10" t="s">
        <v>34</v>
      </c>
      <c r="C16" s="11">
        <v>1087</v>
      </c>
      <c r="D16" s="12">
        <v>29</v>
      </c>
      <c r="E16" s="13">
        <v>75</v>
      </c>
      <c r="F16" s="13">
        <v>49</v>
      </c>
      <c r="G16" s="14">
        <f t="shared" si="0"/>
        <v>153</v>
      </c>
      <c r="H16" s="15">
        <f t="shared" si="1"/>
        <v>43500</v>
      </c>
      <c r="I16" s="15">
        <f t="shared" si="2"/>
        <v>75000</v>
      </c>
      <c r="J16" s="15">
        <f t="shared" si="3"/>
        <v>24500</v>
      </c>
      <c r="K16" s="10">
        <f t="shared" si="4"/>
        <v>143000</v>
      </c>
    </row>
    <row r="17" spans="1:11" s="7" customFormat="1" ht="24.75" customHeight="1">
      <c r="A17" s="9">
        <v>12</v>
      </c>
      <c r="B17" s="10" t="s">
        <v>35</v>
      </c>
      <c r="C17" s="11">
        <v>1396</v>
      </c>
      <c r="D17" s="12">
        <v>30</v>
      </c>
      <c r="E17" s="13">
        <v>68</v>
      </c>
      <c r="F17" s="13">
        <v>85</v>
      </c>
      <c r="G17" s="14">
        <f t="shared" si="0"/>
        <v>183</v>
      </c>
      <c r="H17" s="15">
        <f t="shared" si="1"/>
        <v>45000</v>
      </c>
      <c r="I17" s="15">
        <f t="shared" si="2"/>
        <v>68000</v>
      </c>
      <c r="J17" s="15">
        <f t="shared" si="3"/>
        <v>42500</v>
      </c>
      <c r="K17" s="10">
        <f t="shared" si="4"/>
        <v>155500</v>
      </c>
    </row>
    <row r="18" spans="1:11" s="7" customFormat="1" ht="24.75" customHeight="1">
      <c r="A18" s="9">
        <v>13</v>
      </c>
      <c r="B18" s="10" t="s">
        <v>36</v>
      </c>
      <c r="C18" s="11">
        <v>938</v>
      </c>
      <c r="D18" s="12">
        <v>8</v>
      </c>
      <c r="E18" s="13">
        <v>0</v>
      </c>
      <c r="F18" s="13">
        <v>0</v>
      </c>
      <c r="G18" s="14">
        <f t="shared" si="0"/>
        <v>8</v>
      </c>
      <c r="H18" s="15">
        <f t="shared" si="1"/>
        <v>12000</v>
      </c>
      <c r="I18" s="15">
        <f t="shared" si="2"/>
        <v>0</v>
      </c>
      <c r="J18" s="15">
        <f t="shared" si="3"/>
        <v>0</v>
      </c>
      <c r="K18" s="10">
        <f t="shared" si="4"/>
        <v>12000</v>
      </c>
    </row>
    <row r="19" spans="1:11" s="7" customFormat="1" ht="24.75" customHeight="1">
      <c r="A19" s="9">
        <v>14</v>
      </c>
      <c r="B19" s="10" t="s">
        <v>37</v>
      </c>
      <c r="C19" s="11">
        <v>391</v>
      </c>
      <c r="D19" s="12">
        <v>3</v>
      </c>
      <c r="E19" s="13">
        <v>0</v>
      </c>
      <c r="F19" s="13">
        <v>0</v>
      </c>
      <c r="G19" s="14">
        <f t="shared" si="0"/>
        <v>3</v>
      </c>
      <c r="H19" s="15">
        <f t="shared" si="1"/>
        <v>4500</v>
      </c>
      <c r="I19" s="15">
        <f t="shared" si="2"/>
        <v>0</v>
      </c>
      <c r="J19" s="15">
        <f t="shared" si="3"/>
        <v>0</v>
      </c>
      <c r="K19" s="10">
        <f t="shared" si="4"/>
        <v>4500</v>
      </c>
    </row>
    <row r="20" spans="1:11" s="7" customFormat="1" ht="24.75" customHeight="1">
      <c r="A20" s="32" t="s">
        <v>38</v>
      </c>
      <c r="B20" s="32"/>
      <c r="C20" s="10">
        <f aca="true" t="shared" si="5" ref="C20:K20">SUM(C6:C19)</f>
        <v>18822</v>
      </c>
      <c r="D20" s="10">
        <f t="shared" si="5"/>
        <v>342</v>
      </c>
      <c r="E20" s="10">
        <f t="shared" si="5"/>
        <v>1242</v>
      </c>
      <c r="F20" s="10">
        <f t="shared" si="5"/>
        <v>1005</v>
      </c>
      <c r="G20" s="10">
        <f t="shared" si="5"/>
        <v>2589</v>
      </c>
      <c r="H20" s="10">
        <f t="shared" si="5"/>
        <v>513000</v>
      </c>
      <c r="I20" s="10">
        <f t="shared" si="5"/>
        <v>1242000</v>
      </c>
      <c r="J20" s="10">
        <f t="shared" si="5"/>
        <v>502500</v>
      </c>
      <c r="K20" s="10">
        <f t="shared" si="5"/>
        <v>2257500</v>
      </c>
    </row>
  </sheetData>
  <sheetProtection/>
  <mergeCells count="13">
    <mergeCell ref="K4:K5"/>
    <mergeCell ref="D4:D5"/>
    <mergeCell ref="E4:E5"/>
    <mergeCell ref="F4:F5"/>
    <mergeCell ref="G4:G5"/>
    <mergeCell ref="A20:B20"/>
    <mergeCell ref="A3:A5"/>
    <mergeCell ref="B3:B5"/>
    <mergeCell ref="C3:C5"/>
    <mergeCell ref="A1:B1"/>
    <mergeCell ref="A2:K2"/>
    <mergeCell ref="D3:G3"/>
    <mergeCell ref="H3:K3"/>
  </mergeCells>
  <printOptions horizontalCentered="1"/>
  <pageMargins left="0.55" right="0.55" top="0.79" bottom="0.79" header="0.51" footer="0.51"/>
  <pageSetup horizontalDpi="600" verticalDpi="600" orientation="landscape" paperSize="9" scale="95"/>
</worksheet>
</file>

<file path=xl/worksheets/sheet3.xml><?xml version="1.0" encoding="utf-8"?>
<worksheet xmlns="http://schemas.openxmlformats.org/spreadsheetml/2006/main" xmlns:r="http://schemas.openxmlformats.org/officeDocument/2006/relationships">
  <dimension ref="A1:M21"/>
  <sheetViews>
    <sheetView tabSelected="1" view="pageBreakPreview" zoomScaleNormal="85" zoomScaleSheetLayoutView="100" workbookViewId="0" topLeftCell="A1">
      <selection activeCell="B20" sqref="B20"/>
    </sheetView>
  </sheetViews>
  <sheetFormatPr defaultColWidth="9.00390625" defaultRowHeight="14.25"/>
  <cols>
    <col min="1" max="1" width="7.25390625" style="2" customWidth="1"/>
    <col min="2" max="2" width="19.125" style="2" customWidth="1"/>
    <col min="3" max="3" width="21.875" style="2" customWidth="1"/>
    <col min="4" max="8" width="10.375" style="2" customWidth="1"/>
    <col min="9" max="9" width="13.25390625" style="2" customWidth="1"/>
    <col min="10" max="12" width="11.75390625" style="2" customWidth="1"/>
    <col min="13" max="16384" width="9.00390625" style="2" customWidth="1"/>
  </cols>
  <sheetData>
    <row r="1" spans="1:2" ht="30" customHeight="1">
      <c r="A1" s="33" t="s">
        <v>39</v>
      </c>
      <c r="B1" s="34"/>
    </row>
    <row r="2" spans="1:13" ht="60" customHeight="1">
      <c r="A2" s="29" t="s">
        <v>40</v>
      </c>
      <c r="B2" s="29"/>
      <c r="C2" s="29"/>
      <c r="D2" s="29"/>
      <c r="E2" s="29"/>
      <c r="F2" s="29"/>
      <c r="G2" s="29"/>
      <c r="H2" s="29"/>
      <c r="I2" s="29"/>
      <c r="J2" s="29"/>
      <c r="K2" s="29"/>
      <c r="L2" s="29"/>
      <c r="M2" s="29"/>
    </row>
    <row r="3" spans="1:13" s="1" customFormat="1" ht="27.75" customHeight="1">
      <c r="A3" s="35" t="s">
        <v>12</v>
      </c>
      <c r="B3" s="35" t="s">
        <v>13</v>
      </c>
      <c r="C3" s="35" t="s">
        <v>41</v>
      </c>
      <c r="D3" s="35" t="s">
        <v>42</v>
      </c>
      <c r="E3" s="35"/>
      <c r="F3" s="35"/>
      <c r="G3" s="35"/>
      <c r="H3" s="35"/>
      <c r="I3" s="35" t="s">
        <v>43</v>
      </c>
      <c r="J3" s="36"/>
      <c r="K3" s="36"/>
      <c r="L3" s="36"/>
      <c r="M3" s="36"/>
    </row>
    <row r="4" spans="1:13" s="1" customFormat="1" ht="25.5" customHeight="1">
      <c r="A4" s="35"/>
      <c r="B4" s="35"/>
      <c r="C4" s="35"/>
      <c r="D4" s="35"/>
      <c r="E4" s="35"/>
      <c r="F4" s="35"/>
      <c r="G4" s="35"/>
      <c r="H4" s="35"/>
      <c r="I4" s="37" t="s">
        <v>44</v>
      </c>
      <c r="J4" s="38"/>
      <c r="K4" s="38"/>
      <c r="L4" s="38"/>
      <c r="M4" s="38"/>
    </row>
    <row r="5" spans="1:13" s="1" customFormat="1" ht="25.5" customHeight="1">
      <c r="A5" s="35"/>
      <c r="B5" s="35"/>
      <c r="C5" s="36"/>
      <c r="D5" s="40" t="s">
        <v>45</v>
      </c>
      <c r="E5" s="40" t="s">
        <v>46</v>
      </c>
      <c r="F5" s="40" t="s">
        <v>47</v>
      </c>
      <c r="G5" s="40" t="s">
        <v>48</v>
      </c>
      <c r="H5" s="40" t="s">
        <v>20</v>
      </c>
      <c r="I5" s="40" t="s">
        <v>49</v>
      </c>
      <c r="J5" s="40" t="s">
        <v>50</v>
      </c>
      <c r="K5" s="40" t="s">
        <v>51</v>
      </c>
      <c r="L5" s="40" t="s">
        <v>52</v>
      </c>
      <c r="M5" s="35" t="s">
        <v>20</v>
      </c>
    </row>
    <row r="6" spans="1:13" s="1" customFormat="1" ht="27.75" customHeight="1">
      <c r="A6" s="35"/>
      <c r="B6" s="35"/>
      <c r="C6" s="36"/>
      <c r="D6" s="40"/>
      <c r="E6" s="40"/>
      <c r="F6" s="40"/>
      <c r="G6" s="40"/>
      <c r="H6" s="41"/>
      <c r="I6" s="40"/>
      <c r="J6" s="40"/>
      <c r="K6" s="40"/>
      <c r="L6" s="40"/>
      <c r="M6" s="36"/>
    </row>
    <row r="7" spans="1:13" ht="27.75" customHeight="1">
      <c r="A7" s="3">
        <v>1</v>
      </c>
      <c r="B7" s="4" t="s">
        <v>24</v>
      </c>
      <c r="C7" s="4" t="s">
        <v>53</v>
      </c>
      <c r="D7" s="5">
        <v>23</v>
      </c>
      <c r="E7" s="5">
        <v>2</v>
      </c>
      <c r="F7" s="5">
        <v>7</v>
      </c>
      <c r="G7" s="5">
        <v>0</v>
      </c>
      <c r="H7" s="5">
        <f aca="true" t="shared" si="0" ref="H7:H21">SUM(D7:G7)</f>
        <v>32</v>
      </c>
      <c r="I7" s="4">
        <f>D7*1000</f>
        <v>23000</v>
      </c>
      <c r="J7" s="4">
        <f>E7*1000</f>
        <v>2000</v>
      </c>
      <c r="K7" s="4">
        <f>F7*1000</f>
        <v>7000</v>
      </c>
      <c r="L7" s="4">
        <f>G7*1000</f>
        <v>0</v>
      </c>
      <c r="M7" s="4">
        <f>H7*1000</f>
        <v>32000</v>
      </c>
    </row>
    <row r="8" spans="1:13" ht="27.75" customHeight="1">
      <c r="A8" s="3">
        <v>2</v>
      </c>
      <c r="B8" s="4" t="s">
        <v>25</v>
      </c>
      <c r="C8" s="4" t="s">
        <v>53</v>
      </c>
      <c r="D8" s="5">
        <v>25</v>
      </c>
      <c r="E8" s="5">
        <v>1</v>
      </c>
      <c r="F8" s="5">
        <v>5</v>
      </c>
      <c r="G8" s="5">
        <v>0</v>
      </c>
      <c r="H8" s="5">
        <f t="shared" si="0"/>
        <v>31</v>
      </c>
      <c r="I8" s="4">
        <f>D8*1000</f>
        <v>25000</v>
      </c>
      <c r="J8" s="4">
        <f>E8*1000</f>
        <v>1000</v>
      </c>
      <c r="K8" s="4">
        <f>F8*1000</f>
        <v>5000</v>
      </c>
      <c r="L8" s="4">
        <f>G8*1000</f>
        <v>0</v>
      </c>
      <c r="M8" s="4">
        <f>H8*1000</f>
        <v>31000</v>
      </c>
    </row>
    <row r="9" spans="1:13" ht="27.75" customHeight="1">
      <c r="A9" s="3">
        <v>3</v>
      </c>
      <c r="B9" s="4" t="s">
        <v>26</v>
      </c>
      <c r="C9" s="4" t="s">
        <v>53</v>
      </c>
      <c r="D9" s="5">
        <v>28</v>
      </c>
      <c r="E9" s="5">
        <v>3</v>
      </c>
      <c r="F9" s="5">
        <v>3</v>
      </c>
      <c r="G9" s="5">
        <v>0</v>
      </c>
      <c r="H9" s="5">
        <f t="shared" si="0"/>
        <v>34</v>
      </c>
      <c r="I9" s="4">
        <f>D9*1000</f>
        <v>28000</v>
      </c>
      <c r="J9" s="4">
        <f>E9*1000</f>
        <v>3000</v>
      </c>
      <c r="K9" s="4">
        <f>F9*1000</f>
        <v>3000</v>
      </c>
      <c r="L9" s="4">
        <f>G9*1000</f>
        <v>0</v>
      </c>
      <c r="M9" s="4">
        <f>H9*1000</f>
        <v>34000</v>
      </c>
    </row>
    <row r="10" spans="1:13" ht="27.75" customHeight="1">
      <c r="A10" s="3">
        <v>4</v>
      </c>
      <c r="B10" s="4" t="s">
        <v>27</v>
      </c>
      <c r="C10" s="4" t="s">
        <v>53</v>
      </c>
      <c r="D10" s="5">
        <v>22</v>
      </c>
      <c r="E10" s="5">
        <v>4</v>
      </c>
      <c r="F10" s="5">
        <v>3</v>
      </c>
      <c r="G10" s="5">
        <v>2</v>
      </c>
      <c r="H10" s="5">
        <f t="shared" si="0"/>
        <v>31</v>
      </c>
      <c r="I10" s="4">
        <f>D10*1000</f>
        <v>22000</v>
      </c>
      <c r="J10" s="4">
        <f>E10*1000</f>
        <v>4000</v>
      </c>
      <c r="K10" s="4">
        <f>F10*1000</f>
        <v>3000</v>
      </c>
      <c r="L10" s="4">
        <f>G10*1000</f>
        <v>2000</v>
      </c>
      <c r="M10" s="4">
        <f>H10*1000</f>
        <v>31000</v>
      </c>
    </row>
    <row r="11" spans="1:13" ht="27.75" customHeight="1">
      <c r="A11" s="3">
        <v>5</v>
      </c>
      <c r="B11" s="4" t="s">
        <v>28</v>
      </c>
      <c r="C11" s="4" t="s">
        <v>54</v>
      </c>
      <c r="D11" s="5">
        <v>21</v>
      </c>
      <c r="E11" s="5">
        <v>0</v>
      </c>
      <c r="F11" s="5">
        <v>3</v>
      </c>
      <c r="G11" s="5">
        <v>1</v>
      </c>
      <c r="H11" s="5">
        <f t="shared" si="0"/>
        <v>25</v>
      </c>
      <c r="I11" s="4">
        <f>D11*800</f>
        <v>16800</v>
      </c>
      <c r="J11" s="4">
        <f>E11*800</f>
        <v>0</v>
      </c>
      <c r="K11" s="4">
        <f>F11*800</f>
        <v>2400</v>
      </c>
      <c r="L11" s="4">
        <f>G11*800</f>
        <v>800</v>
      </c>
      <c r="M11" s="4">
        <f>H11*800</f>
        <v>20000</v>
      </c>
    </row>
    <row r="12" spans="1:13" ht="27.75" customHeight="1">
      <c r="A12" s="3">
        <v>6</v>
      </c>
      <c r="B12" s="4" t="s">
        <v>29</v>
      </c>
      <c r="C12" s="4" t="s">
        <v>54</v>
      </c>
      <c r="D12" s="5">
        <v>7</v>
      </c>
      <c r="E12" s="5">
        <v>3</v>
      </c>
      <c r="F12" s="5">
        <v>5</v>
      </c>
      <c r="G12" s="5">
        <v>1</v>
      </c>
      <c r="H12" s="5">
        <f t="shared" si="0"/>
        <v>16</v>
      </c>
      <c r="I12" s="4">
        <f>D12*800</f>
        <v>5600</v>
      </c>
      <c r="J12" s="4">
        <f>E12*800</f>
        <v>2400</v>
      </c>
      <c r="K12" s="4">
        <f>F12*800</f>
        <v>4000</v>
      </c>
      <c r="L12" s="4">
        <f>G12*800</f>
        <v>800</v>
      </c>
      <c r="M12" s="4">
        <f>H12*800</f>
        <v>12800</v>
      </c>
    </row>
    <row r="13" spans="1:13" ht="27.75" customHeight="1">
      <c r="A13" s="3">
        <v>7</v>
      </c>
      <c r="B13" s="4" t="s">
        <v>30</v>
      </c>
      <c r="C13" s="4" t="s">
        <v>54</v>
      </c>
      <c r="D13" s="5">
        <v>22</v>
      </c>
      <c r="E13" s="5">
        <v>1</v>
      </c>
      <c r="F13" s="5">
        <v>2</v>
      </c>
      <c r="G13" s="5">
        <v>0</v>
      </c>
      <c r="H13" s="5">
        <f t="shared" si="0"/>
        <v>25</v>
      </c>
      <c r="I13" s="4">
        <f>D13*800</f>
        <v>17600</v>
      </c>
      <c r="J13" s="4">
        <f>E13*800</f>
        <v>800</v>
      </c>
      <c r="K13" s="4">
        <f>F13*800</f>
        <v>1600</v>
      </c>
      <c r="L13" s="4">
        <f>G13*800</f>
        <v>0</v>
      </c>
      <c r="M13" s="4">
        <f>H13*800</f>
        <v>20000</v>
      </c>
    </row>
    <row r="14" spans="1:13" ht="27.75" customHeight="1">
      <c r="A14" s="3">
        <v>8</v>
      </c>
      <c r="B14" s="4" t="s">
        <v>31</v>
      </c>
      <c r="C14" s="4" t="s">
        <v>54</v>
      </c>
      <c r="D14" s="5">
        <v>18</v>
      </c>
      <c r="E14" s="5">
        <v>2</v>
      </c>
      <c r="F14" s="5">
        <v>3</v>
      </c>
      <c r="G14" s="5">
        <v>0</v>
      </c>
      <c r="H14" s="5">
        <f t="shared" si="0"/>
        <v>23</v>
      </c>
      <c r="I14" s="4">
        <f>D14*800</f>
        <v>14400</v>
      </c>
      <c r="J14" s="4">
        <f>E14*800</f>
        <v>1600</v>
      </c>
      <c r="K14" s="4">
        <f>F14*800</f>
        <v>2400</v>
      </c>
      <c r="L14" s="4">
        <f>G14*800</f>
        <v>0</v>
      </c>
      <c r="M14" s="4">
        <f>H14*800</f>
        <v>18400</v>
      </c>
    </row>
    <row r="15" spans="1:13" ht="27.75" customHeight="1">
      <c r="A15" s="3">
        <v>9</v>
      </c>
      <c r="B15" s="4" t="s">
        <v>32</v>
      </c>
      <c r="C15" s="4" t="s">
        <v>54</v>
      </c>
      <c r="D15" s="5">
        <v>11</v>
      </c>
      <c r="E15" s="5">
        <v>4</v>
      </c>
      <c r="F15" s="5">
        <v>2</v>
      </c>
      <c r="G15" s="5">
        <v>0</v>
      </c>
      <c r="H15" s="5">
        <f t="shared" si="0"/>
        <v>17</v>
      </c>
      <c r="I15" s="4">
        <f>D15*800</f>
        <v>8800</v>
      </c>
      <c r="J15" s="4">
        <f>E15*800</f>
        <v>3200</v>
      </c>
      <c r="K15" s="4">
        <f>F15*800</f>
        <v>1600</v>
      </c>
      <c r="L15" s="4">
        <f>G15*800</f>
        <v>0</v>
      </c>
      <c r="M15" s="4">
        <f>H15*800</f>
        <v>13600</v>
      </c>
    </row>
    <row r="16" spans="1:13" ht="27.75" customHeight="1">
      <c r="A16" s="3">
        <v>10</v>
      </c>
      <c r="B16" s="4" t="s">
        <v>33</v>
      </c>
      <c r="C16" s="4" t="s">
        <v>54</v>
      </c>
      <c r="D16" s="5">
        <v>25</v>
      </c>
      <c r="E16" s="5">
        <v>2</v>
      </c>
      <c r="F16" s="5">
        <v>2</v>
      </c>
      <c r="G16" s="5">
        <v>0</v>
      </c>
      <c r="H16" s="5">
        <f t="shared" si="0"/>
        <v>29</v>
      </c>
      <c r="I16" s="4">
        <f>D16*800</f>
        <v>20000</v>
      </c>
      <c r="J16" s="4">
        <f>E16*800</f>
        <v>1600</v>
      </c>
      <c r="K16" s="4">
        <f>F16*800</f>
        <v>1600</v>
      </c>
      <c r="L16" s="4">
        <f>G16*800</f>
        <v>0</v>
      </c>
      <c r="M16" s="4">
        <f>H16*800</f>
        <v>23200</v>
      </c>
    </row>
    <row r="17" spans="1:13" ht="27.75" customHeight="1">
      <c r="A17" s="3">
        <v>11</v>
      </c>
      <c r="B17" s="4" t="s">
        <v>34</v>
      </c>
      <c r="C17" s="4" t="s">
        <v>55</v>
      </c>
      <c r="D17" s="5">
        <v>20</v>
      </c>
      <c r="E17" s="5">
        <v>3</v>
      </c>
      <c r="F17" s="5">
        <v>4</v>
      </c>
      <c r="G17" s="5">
        <v>0</v>
      </c>
      <c r="H17" s="5">
        <f t="shared" si="0"/>
        <v>27</v>
      </c>
      <c r="I17" s="4">
        <f>D17*800</f>
        <v>16000</v>
      </c>
      <c r="J17" s="4">
        <f>E17*800</f>
        <v>2400</v>
      </c>
      <c r="K17" s="4">
        <f>F17*800</f>
        <v>3200</v>
      </c>
      <c r="L17" s="4">
        <f>G17*800</f>
        <v>0</v>
      </c>
      <c r="M17" s="4">
        <f>H17*800</f>
        <v>21600</v>
      </c>
    </row>
    <row r="18" spans="1:13" ht="27.75" customHeight="1">
      <c r="A18" s="3">
        <v>12</v>
      </c>
      <c r="B18" s="4" t="s">
        <v>35</v>
      </c>
      <c r="C18" s="4" t="s">
        <v>55</v>
      </c>
      <c r="D18" s="5">
        <v>21</v>
      </c>
      <c r="E18" s="5">
        <v>2</v>
      </c>
      <c r="F18" s="5">
        <v>5</v>
      </c>
      <c r="G18" s="5">
        <v>2</v>
      </c>
      <c r="H18" s="5">
        <f t="shared" si="0"/>
        <v>30</v>
      </c>
      <c r="I18" s="4">
        <f>D18*800</f>
        <v>16800</v>
      </c>
      <c r="J18" s="4">
        <f>E18*800</f>
        <v>1600</v>
      </c>
      <c r="K18" s="4">
        <f>F18*800</f>
        <v>4000</v>
      </c>
      <c r="L18" s="4">
        <f>G18*800</f>
        <v>1600</v>
      </c>
      <c r="M18" s="4">
        <f>H18*800</f>
        <v>24000</v>
      </c>
    </row>
    <row r="19" spans="1:13" ht="27.75" customHeight="1">
      <c r="A19" s="3">
        <v>13</v>
      </c>
      <c r="B19" s="4" t="s">
        <v>56</v>
      </c>
      <c r="C19" s="4" t="s">
        <v>55</v>
      </c>
      <c r="D19" s="5">
        <v>2</v>
      </c>
      <c r="E19" s="5">
        <v>2</v>
      </c>
      <c r="F19" s="5">
        <v>1</v>
      </c>
      <c r="G19" s="5">
        <v>1</v>
      </c>
      <c r="H19" s="5">
        <f t="shared" si="0"/>
        <v>6</v>
      </c>
      <c r="I19" s="4">
        <f>D19*800</f>
        <v>1600</v>
      </c>
      <c r="J19" s="4">
        <f>E19*800</f>
        <v>1600</v>
      </c>
      <c r="K19" s="4">
        <f>F19*800</f>
        <v>800</v>
      </c>
      <c r="L19" s="4">
        <f>G19*800</f>
        <v>800</v>
      </c>
      <c r="M19" s="4">
        <f>H19*800</f>
        <v>4800</v>
      </c>
    </row>
    <row r="20" spans="1:13" ht="27.75" customHeight="1">
      <c r="A20" s="3">
        <v>14</v>
      </c>
      <c r="B20" s="4" t="s">
        <v>57</v>
      </c>
      <c r="C20" s="4" t="s">
        <v>55</v>
      </c>
      <c r="D20" s="5">
        <v>0</v>
      </c>
      <c r="E20" s="5">
        <v>1</v>
      </c>
      <c r="F20" s="4">
        <v>2</v>
      </c>
      <c r="G20" s="5">
        <v>0</v>
      </c>
      <c r="H20" s="5">
        <f t="shared" si="0"/>
        <v>3</v>
      </c>
      <c r="I20" s="4">
        <f>D20*800</f>
        <v>0</v>
      </c>
      <c r="J20" s="4">
        <f>E20*800</f>
        <v>800</v>
      </c>
      <c r="K20" s="4">
        <f>F20*800</f>
        <v>1600</v>
      </c>
      <c r="L20" s="4">
        <f>G20*800</f>
        <v>0</v>
      </c>
      <c r="M20" s="4">
        <f>H20*800</f>
        <v>2400</v>
      </c>
    </row>
    <row r="21" spans="1:13" ht="46.5" customHeight="1">
      <c r="A21" s="39" t="s">
        <v>38</v>
      </c>
      <c r="B21" s="39"/>
      <c r="C21" s="39"/>
      <c r="D21" s="4">
        <f>SUM(D7:D20)</f>
        <v>245</v>
      </c>
      <c r="E21" s="4">
        <f>SUM(E7:E20)</f>
        <v>30</v>
      </c>
      <c r="F21" s="4">
        <f>SUM(F7:F20)</f>
        <v>47</v>
      </c>
      <c r="G21" s="4">
        <f>SUM(G7:G20)</f>
        <v>7</v>
      </c>
      <c r="H21" s="5">
        <f t="shared" si="0"/>
        <v>329</v>
      </c>
      <c r="I21" s="4">
        <f>SUM(I7:I20)</f>
        <v>215600</v>
      </c>
      <c r="J21" s="4">
        <f>SUM(J7:J20)</f>
        <v>26000</v>
      </c>
      <c r="K21" s="4">
        <f>SUM(K7:K20)</f>
        <v>41200</v>
      </c>
      <c r="L21" s="4">
        <f>SUM(L7:L20)</f>
        <v>6000</v>
      </c>
      <c r="M21" s="4">
        <f>SUM(M7:M20)</f>
        <v>288800</v>
      </c>
    </row>
  </sheetData>
  <sheetProtection/>
  <mergeCells count="19">
    <mergeCell ref="L5:L6"/>
    <mergeCell ref="M5:M6"/>
    <mergeCell ref="D3:H4"/>
    <mergeCell ref="H5:H6"/>
    <mergeCell ref="I5:I6"/>
    <mergeCell ref="J5:J6"/>
    <mergeCell ref="K5:K6"/>
    <mergeCell ref="D5:D6"/>
    <mergeCell ref="E5:E6"/>
    <mergeCell ref="F5:F6"/>
    <mergeCell ref="G5:G6"/>
    <mergeCell ref="A21:C21"/>
    <mergeCell ref="A3:A6"/>
    <mergeCell ref="B3:B6"/>
    <mergeCell ref="C3:C6"/>
    <mergeCell ref="A1:B1"/>
    <mergeCell ref="A2:M2"/>
    <mergeCell ref="I3:M3"/>
    <mergeCell ref="I4:M4"/>
  </mergeCells>
  <printOptions horizontalCentered="1"/>
  <pageMargins left="0.55" right="0.55" top="0.79" bottom="0.79" header="0.51" footer="0.51"/>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文印员2 10.105.113.68</cp:lastModifiedBy>
  <cp:lastPrinted>2021-06-30T07:56:27Z</cp:lastPrinted>
  <dcterms:created xsi:type="dcterms:W3CDTF">2020-07-06T09:13:32Z</dcterms:created>
  <dcterms:modified xsi:type="dcterms:W3CDTF">2021-06-30T07:56:47Z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