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1000" firstSheet="10" activeTab="16"/>
  </bookViews>
  <sheets>
    <sheet name="16年全市总收入01" sheetId="1" r:id="rId1"/>
    <sheet name="16年市级总收入02" sheetId="2" r:id="rId2"/>
    <sheet name="16年全市支出03" sheetId="3" r:id="rId3"/>
    <sheet name="16年市级支出04" sheetId="4" r:id="rId4"/>
    <sheet name="2016年度市本级一般公共预算支出决算表05-1" sheetId="5" r:id="rId5"/>
    <sheet name="16年本级一般公共预算基本支出表05-2" sheetId="6" r:id="rId6"/>
    <sheet name="16年全市收支平衡表06" sheetId="7" r:id="rId7"/>
    <sheet name="16年市级收支平衡表07" sheetId="8" r:id="rId8"/>
    <sheet name="16年市对下决算08" sheetId="9" r:id="rId9"/>
    <sheet name="16年全市基金收支表09" sheetId="10" r:id="rId10"/>
    <sheet name="16市级基金收支表10" sheetId="11" r:id="rId11"/>
    <sheet name="16年全市社保基金收支表11" sheetId="12" r:id="rId12"/>
    <sheet name="16年市级社保基金收支表12" sheetId="13" r:id="rId13"/>
    <sheet name="16年度岳阳市政府性基金转移性收支决算13" sheetId="14" r:id="rId14"/>
    <sheet name="16年度市本级政府性基金转移性收支决算14" sheetId="15" r:id="rId15"/>
    <sheet name="16年全市国有资本收支表15" sheetId="16" r:id="rId16"/>
    <sheet name="16年市级国有资本收支表16" sheetId="17" r:id="rId17"/>
  </sheets>
  <definedNames>
    <definedName name="_xlnm.Print_Area" localSheetId="15">'16年全市国有资本收支表15'!$A$1:$D$18</definedName>
    <definedName name="公式">GET.CELL(48,INDIRECT("rc",FALSE))</definedName>
  </definedNames>
  <calcPr fullCalcOnLoad="1"/>
</workbook>
</file>

<file path=xl/sharedStrings.xml><?xml version="1.0" encoding="utf-8"?>
<sst xmlns="http://schemas.openxmlformats.org/spreadsheetml/2006/main" count="3926" uniqueCount="1665">
  <si>
    <r>
      <rPr>
        <sz val="12"/>
        <rFont val="宋体"/>
        <family val="0"/>
      </rPr>
      <t>表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：</t>
    </r>
  </si>
  <si>
    <r>
      <t>2016</t>
    </r>
    <r>
      <rPr>
        <b/>
        <sz val="18"/>
        <rFont val="宋体"/>
        <family val="0"/>
      </rPr>
      <t>年全市一般公共预算收入决算表</t>
    </r>
  </si>
  <si>
    <t>单位:万元</t>
  </si>
  <si>
    <t>预算科目</t>
  </si>
  <si>
    <t>2016年预算数</t>
  </si>
  <si>
    <t>2016年决算数</t>
  </si>
  <si>
    <r>
      <t>15</t>
    </r>
    <r>
      <rPr>
        <sz val="10"/>
        <rFont val="宋体"/>
        <family val="0"/>
      </rPr>
      <t>年决算数</t>
    </r>
  </si>
  <si>
    <t>决算数为为预算的％</t>
  </si>
  <si>
    <t>决算数为上年决算数的%</t>
  </si>
  <si>
    <t>一、税收收入</t>
  </si>
  <si>
    <t>　　增值税</t>
  </si>
  <si>
    <t>　　营业税</t>
  </si>
  <si>
    <t>　　企业所得税</t>
  </si>
  <si>
    <t>　　企业所得税退税</t>
  </si>
  <si>
    <t>　　个人所得税</t>
  </si>
  <si>
    <t>　　资源税</t>
  </si>
  <si>
    <t>　　城市维护建设税</t>
  </si>
  <si>
    <t>　　房产税</t>
  </si>
  <si>
    <t>　　印花税</t>
  </si>
  <si>
    <t>　　城镇土地使用税</t>
  </si>
  <si>
    <t>　　土地增值税</t>
  </si>
  <si>
    <t>　　车船税</t>
  </si>
  <si>
    <t>　　耕地占用税</t>
  </si>
  <si>
    <t>　　契税</t>
  </si>
  <si>
    <t>　　烟叶税</t>
  </si>
  <si>
    <t>　　其他税收收入</t>
  </si>
  <si>
    <t>二、非税收入</t>
  </si>
  <si>
    <t>　　专项收入</t>
  </si>
  <si>
    <t>　　行政事业性收费收入</t>
  </si>
  <si>
    <t>　　罚没收入</t>
  </si>
  <si>
    <t>　　国有资本经营收入</t>
  </si>
  <si>
    <t>　　国有资源(资产)有偿使用收入</t>
  </si>
  <si>
    <t>　　其他收入</t>
  </si>
  <si>
    <t>地方收入小计</t>
  </si>
  <si>
    <t>上划省级收入</t>
  </si>
  <si>
    <t>上划省级增值税</t>
  </si>
  <si>
    <t>上划省级营业税</t>
  </si>
  <si>
    <t>上划省级企业所得税</t>
  </si>
  <si>
    <t>上划省级个人所得税</t>
  </si>
  <si>
    <t>上划省级资源税</t>
  </si>
  <si>
    <t>上划省级城镇土地使用税</t>
  </si>
  <si>
    <t>上划中央收入小计</t>
  </si>
  <si>
    <t>上划中央增值税</t>
  </si>
  <si>
    <t>上划中央消费税</t>
  </si>
  <si>
    <t>上划中央所得税</t>
  </si>
  <si>
    <t>上划中央其他收入</t>
  </si>
  <si>
    <t>一般公共预算收入合计</t>
  </si>
  <si>
    <t>表2：</t>
  </si>
  <si>
    <r>
      <t>2016</t>
    </r>
    <r>
      <rPr>
        <b/>
        <sz val="18"/>
        <rFont val="宋体"/>
        <family val="0"/>
      </rPr>
      <t>年市级一般公共预算收入决算表</t>
    </r>
  </si>
  <si>
    <t>为预算的％</t>
  </si>
  <si>
    <t>表3</t>
  </si>
  <si>
    <t>2016年度全市一般公共预算支出决算表</t>
  </si>
  <si>
    <t>单位：万元</t>
  </si>
  <si>
    <t>科目编码</t>
  </si>
  <si>
    <t>科目名称</t>
  </si>
  <si>
    <t>2015年决算数</t>
  </si>
  <si>
    <t>一般公共预算支出合计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</si>
  <si>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</si>
  <si>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</si>
  <si>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</si>
  <si>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</si>
  <si>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</si>
  <si>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</si>
  <si>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</si>
  <si>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</si>
  <si>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</si>
  <si>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</si>
  <si>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</si>
  <si>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</si>
  <si>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</si>
  <si>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</si>
  <si>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</si>
  <si>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</si>
  <si>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</si>
  <si>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</si>
  <si>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</si>
  <si>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</si>
  <si>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</si>
  <si>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</si>
  <si>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</si>
  <si>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</si>
  <si>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</si>
  <si>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</si>
  <si>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</si>
  <si>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</si>
  <si>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</si>
  <si>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</si>
  <si>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</si>
  <si>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</si>
  <si>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</si>
  <si>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</si>
  <si>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</si>
  <si>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</si>
  <si>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</si>
  <si>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</si>
  <si>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</si>
  <si>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</si>
  <si>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</si>
  <si>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</si>
  <si>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</si>
  <si>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</si>
  <si>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</si>
  <si>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</si>
  <si>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</si>
  <si>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</si>
  <si>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</si>
  <si>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</si>
  <si>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</si>
  <si>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</si>
  <si>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</si>
  <si>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</si>
  <si>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</si>
  <si>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</si>
  <si>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</si>
  <si>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</si>
  <si>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</si>
  <si>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</si>
  <si>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</si>
  <si>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</si>
  <si>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</si>
  <si>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</si>
  <si>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</si>
  <si>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</si>
  <si>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</si>
  <si>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</si>
  <si>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</si>
  <si>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</si>
  <si>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</si>
  <si>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</si>
  <si>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</si>
  <si>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</si>
  <si>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</si>
  <si>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</si>
  <si>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</si>
  <si>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</si>
  <si>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</si>
  <si>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</si>
  <si>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</si>
  <si>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</si>
  <si>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</si>
  <si>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</si>
  <si>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</si>
  <si>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</si>
  <si>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</si>
  <si>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</si>
  <si>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</si>
  <si>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</si>
  <si>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</si>
  <si>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</si>
  <si>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</si>
  <si>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</si>
  <si>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</si>
  <si>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</si>
  <si>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</si>
  <si>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</si>
  <si>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</si>
  <si>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</si>
  <si>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</si>
  <si>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</si>
  <si>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</si>
  <si>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</si>
  <si>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</si>
  <si>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</si>
  <si>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</si>
  <si>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</si>
  <si>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</si>
  <si>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</si>
  <si>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</si>
  <si>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</si>
  <si>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</si>
  <si>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</si>
  <si>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</si>
  <si>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</si>
  <si>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</si>
  <si>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</si>
  <si>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</si>
  <si>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</si>
  <si>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</si>
  <si>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</si>
  <si>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</si>
  <si>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</si>
  <si>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</si>
  <si>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</si>
  <si>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</si>
  <si>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</si>
  <si>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</si>
  <si>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</si>
  <si>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</si>
  <si>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</si>
  <si>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</si>
  <si>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</si>
  <si>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</si>
  <si>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</si>
  <si>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</si>
  <si>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</si>
  <si>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</si>
  <si>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</si>
  <si>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</si>
  <si>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</si>
  <si>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</si>
  <si>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</si>
  <si>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</si>
  <si>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</si>
  <si>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</si>
  <si>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</si>
  <si>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</si>
  <si>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</si>
  <si>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</si>
  <si>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对外成套项目援助</t>
  </si>
  <si>
    <t xml:space="preserve">    对外一般物资援助</t>
  </si>
  <si>
    <t xml:space="preserve">    对外科技合作援助</t>
  </si>
  <si>
    <t xml:space="preserve">    对外优惠贷款援助及贴息</t>
  </si>
  <si>
    <t xml:space="preserve">    对外医疗援助</t>
  </si>
  <si>
    <t xml:space="preserve">    其他对外援助支出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</si>
  <si>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</si>
  <si>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</si>
  <si>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</si>
  <si>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</si>
  <si>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</si>
  <si>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</si>
  <si>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</si>
  <si>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</si>
  <si>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</si>
  <si>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</si>
  <si>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</si>
  <si>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</si>
  <si>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</si>
  <si>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</si>
  <si>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</si>
  <si>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</si>
  <si>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</si>
  <si>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</si>
  <si>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</si>
  <si>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</si>
  <si>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</si>
  <si>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</si>
  <si>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</si>
  <si>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</si>
  <si>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</si>
  <si>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</si>
  <si>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</si>
  <si>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</si>
  <si>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</si>
  <si>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</si>
  <si>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</si>
  <si>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</si>
  <si>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</si>
  <si>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</si>
  <si>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>2030699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</si>
  <si>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</si>
  <si>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</si>
  <si>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</si>
  <si>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</si>
  <si>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</si>
  <si>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</si>
  <si>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</si>
  <si>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</si>
  <si>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</si>
  <si>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</si>
  <si>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</si>
  <si>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</si>
  <si>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</si>
  <si>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</si>
  <si>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</si>
  <si>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</si>
  <si>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</si>
  <si>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</si>
  <si>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</si>
  <si>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</si>
  <si>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</si>
  <si>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</si>
  <si>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</si>
  <si>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</si>
  <si>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</si>
  <si>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</si>
  <si>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</si>
  <si>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</si>
  <si>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</si>
  <si>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</si>
  <si>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</si>
  <si>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</si>
  <si>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</si>
  <si>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</si>
  <si>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</si>
  <si>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</si>
  <si>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</si>
  <si>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</si>
  <si>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</si>
  <si>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</si>
  <si>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</si>
  <si>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</si>
  <si>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</si>
  <si>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</si>
  <si>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</si>
  <si>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</si>
  <si>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</si>
  <si>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</si>
  <si>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</si>
  <si>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</si>
  <si>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</si>
  <si>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</si>
  <si>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</si>
  <si>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</si>
  <si>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社区矫正</t>
  </si>
  <si>
    <t xml:space="preserve">    司法鉴定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</si>
  <si>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</si>
  <si>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</si>
  <si>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</si>
  <si>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</si>
  <si>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</si>
  <si>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</si>
  <si>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</si>
  <si>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</si>
  <si>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</si>
  <si>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</si>
  <si>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</si>
  <si>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</si>
  <si>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</si>
  <si>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</si>
  <si>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</si>
  <si>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</si>
  <si>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</si>
  <si>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</si>
  <si>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</si>
  <si>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</si>
  <si>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海警</t>
  </si>
  <si>
    <t xml:space="preserve">    公安现役基本支出</t>
  </si>
  <si>
    <t xml:space="preserve">    一般管理事务</t>
  </si>
  <si>
    <t xml:space="preserve">    维权执法业务</t>
  </si>
  <si>
    <t xml:space="preserve">    装备建设和运行维护</t>
  </si>
  <si>
    <t xml:space="preserve">    信息化建设及运行维护</t>
  </si>
  <si>
    <t xml:space="preserve">    基础设施建设及维护</t>
  </si>
  <si>
    <t xml:space="preserve">    其他海警支出</t>
  </si>
  <si>
    <t xml:space="preserve">  其他公共安全支出(款)</t>
  </si>
  <si>
    <t xml:space="preserve">    其他公共安全支出(项)</t>
  </si>
  <si>
    <t xml:space="preserve">    其他消防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</si>
  <si>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</si>
  <si>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</si>
  <si>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</si>
  <si>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</si>
  <si>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</si>
  <si>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</si>
  <si>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</si>
  <si>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</si>
  <si>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</si>
  <si>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</si>
  <si>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</si>
  <si>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</si>
  <si>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</si>
  <si>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</si>
  <si>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</si>
  <si>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</si>
  <si>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</si>
  <si>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</si>
  <si>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</si>
  <si>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</si>
  <si>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</si>
  <si>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</si>
  <si>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</si>
  <si>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</si>
  <si>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</si>
  <si>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</si>
  <si>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</si>
  <si>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</si>
  <si>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</si>
  <si>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</si>
  <si>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</si>
  <si>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</si>
  <si>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</si>
  <si>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</si>
  <si>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</si>
  <si>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</si>
  <si>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</si>
  <si>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</si>
  <si>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</si>
  <si>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</si>
  <si>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</si>
  <si>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</si>
  <si>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</si>
  <si>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</si>
  <si>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</si>
  <si>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</si>
  <si>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</si>
  <si>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</si>
  <si>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</si>
  <si>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</si>
  <si>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</si>
  <si>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</si>
  <si>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</si>
  <si>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</si>
  <si>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</si>
  <si>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</si>
  <si>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</si>
  <si>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</si>
  <si>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</si>
  <si>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</si>
  <si>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</si>
  <si>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</si>
  <si>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</si>
  <si>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</si>
  <si>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</si>
  <si>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</si>
  <si>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</si>
  <si>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</si>
  <si>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</si>
  <si>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</si>
  <si>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</si>
  <si>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</si>
  <si>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</si>
  <si>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</si>
  <si>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</si>
  <si>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</si>
  <si>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</si>
  <si>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</si>
  <si>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</si>
  <si>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</si>
  <si>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</si>
  <si>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</si>
  <si>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</si>
  <si>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</si>
  <si>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</si>
  <si>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</si>
  <si>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</si>
  <si>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</si>
  <si>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</si>
  <si>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</si>
  <si>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</si>
  <si>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</si>
  <si>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</si>
  <si>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</si>
  <si>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</si>
  <si>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</si>
  <si>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</si>
  <si>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</si>
  <si>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</si>
  <si>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</si>
  <si>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</si>
  <si>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文化体育与传媒支出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</si>
  <si>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</si>
  <si>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</si>
  <si>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</si>
  <si>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</si>
  <si>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</si>
  <si>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</si>
  <si>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</si>
  <si>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</si>
  <si>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</si>
  <si>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</si>
  <si>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</si>
  <si>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</si>
  <si>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</si>
  <si>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</si>
  <si>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</si>
  <si>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</si>
  <si>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</si>
  <si>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</si>
  <si>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</si>
  <si>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</si>
  <si>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</si>
  <si>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</si>
  <si>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</si>
  <si>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</si>
  <si>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新闻出版广播影视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</si>
  <si>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</si>
  <si>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</si>
  <si>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</si>
  <si>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</si>
  <si>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</si>
  <si>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</si>
  <si>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  其他新闻出版广播影视支出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</si>
  <si>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</si>
  <si>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</si>
  <si>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</si>
  <si>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</si>
  <si>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</si>
  <si>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</si>
  <si>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</si>
  <si>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</si>
  <si>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</si>
  <si>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</si>
  <si>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</si>
  <si>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</si>
  <si>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</si>
  <si>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</si>
  <si>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</si>
  <si>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</si>
  <si>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</si>
  <si>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</si>
  <si>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</si>
  <si>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</si>
  <si>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</si>
  <si>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</si>
  <si>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</si>
  <si>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财政对社会保险基金的补助</t>
  </si>
  <si>
    <t xml:space="preserve">    财政对基本养老保险基金的补助</t>
  </si>
  <si>
    <t xml:space="preserve">    财政对失业保险基金的补助</t>
  </si>
  <si>
    <t xml:space="preserve">    财政对基本医疗保险基金的补助</t>
  </si>
  <si>
    <t xml:space="preserve">    财政对工伤保险基金的补助</t>
  </si>
  <si>
    <t xml:space="preserve">    财政对生育保险基金的补助</t>
  </si>
  <si>
    <t xml:space="preserve">    财政对城乡居民基本养老保险基金的补助</t>
  </si>
  <si>
    <t xml:space="preserve">    财政对其他社会保险基金的补助</t>
  </si>
  <si>
    <t xml:space="preserve">  补充全国社会保障基金</t>
  </si>
  <si>
    <t xml:space="preserve">    用一般公共预算补充基金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</si>
  <si>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</si>
  <si>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</si>
  <si>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</si>
  <si>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</si>
  <si>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</si>
  <si>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</si>
  <si>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</si>
  <si>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</si>
  <si>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</si>
  <si>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</si>
  <si>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</si>
  <si>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</si>
  <si>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</si>
  <si>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</si>
  <si>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</si>
  <si>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</si>
  <si>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</si>
  <si>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</si>
  <si>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</si>
  <si>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特定就业政策支出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</si>
  <si>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</si>
  <si>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</si>
  <si>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</si>
  <si>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</si>
  <si>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</si>
  <si>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</si>
  <si>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</si>
  <si>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</si>
  <si>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</si>
  <si>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</si>
  <si>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</si>
  <si>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</si>
  <si>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</si>
  <si>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</si>
  <si>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</si>
  <si>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</si>
  <si>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</si>
  <si>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</si>
  <si>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</si>
  <si>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</si>
  <si>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</si>
  <si>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</si>
  <si>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</si>
  <si>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</si>
  <si>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</si>
  <si>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</si>
  <si>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</si>
  <si>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</si>
  <si>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</si>
  <si>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</si>
  <si>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</si>
  <si>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</si>
  <si>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</si>
  <si>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</si>
  <si>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</si>
  <si>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</si>
  <si>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</si>
  <si>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</si>
  <si>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</si>
  <si>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</si>
  <si>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</si>
  <si>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</si>
  <si>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</si>
  <si>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特困人员供养</t>
  </si>
  <si>
    <t xml:space="preserve">    城市特困人员供养支出</t>
  </si>
  <si>
    <t xml:space="preserve">    农村五保供养支出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</si>
  <si>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</si>
  <si>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</si>
  <si>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</si>
  <si>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</si>
  <si>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</si>
  <si>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</si>
  <si>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</si>
  <si>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</si>
  <si>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</si>
  <si>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</si>
  <si>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</si>
  <si>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</si>
  <si>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</si>
  <si>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</si>
  <si>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</si>
  <si>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</si>
  <si>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</si>
  <si>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</si>
  <si>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</si>
  <si>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</si>
  <si>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</si>
  <si>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</si>
  <si>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</si>
  <si>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</si>
  <si>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</si>
  <si>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</si>
  <si>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</si>
  <si>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</si>
  <si>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</si>
  <si>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</si>
  <si>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</si>
  <si>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</si>
  <si>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</si>
  <si>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</si>
  <si>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</si>
  <si>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</si>
  <si>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</si>
  <si>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</si>
  <si>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</si>
  <si>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</si>
  <si>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医疗保障</t>
  </si>
  <si>
    <t xml:space="preserve">    行政单位医疗</t>
  </si>
  <si>
    <t xml:space="preserve">    事业单位医疗</t>
  </si>
  <si>
    <t xml:space="preserve">    公务员医疗补助</t>
  </si>
  <si>
    <t xml:space="preserve">    优抚对象医疗补助</t>
  </si>
  <si>
    <t xml:space="preserve">    新型农村合作医疗</t>
  </si>
  <si>
    <t xml:space="preserve">    城镇居民基本医疗保险</t>
  </si>
  <si>
    <t xml:space="preserve">    城乡医疗救助</t>
  </si>
  <si>
    <t xml:space="preserve">    疾病应急救助</t>
  </si>
  <si>
    <t xml:space="preserve">    其他医疗保障支出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</si>
  <si>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</si>
  <si>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</si>
  <si>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</si>
  <si>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</si>
  <si>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</si>
  <si>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</si>
  <si>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</si>
  <si>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</si>
  <si>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</si>
  <si>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</si>
  <si>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</si>
  <si>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</si>
  <si>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</si>
  <si>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其他医疗卫生与计划生育支出(款)</t>
  </si>
  <si>
    <t xml:space="preserve">    其他医疗卫生与计划生育支出(项)</t>
  </si>
  <si>
    <t>节能环保支出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</si>
  <si>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</si>
  <si>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</si>
  <si>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</si>
  <si>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</si>
  <si>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</si>
  <si>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</si>
  <si>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</si>
  <si>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</si>
  <si>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</si>
  <si>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</si>
  <si>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</si>
  <si>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</si>
  <si>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</si>
  <si>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</si>
  <si>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</si>
  <si>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</si>
  <si>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</si>
  <si>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排污费安排的支出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</si>
  <si>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</si>
  <si>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</si>
  <si>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</si>
  <si>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</si>
  <si>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</si>
  <si>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</si>
  <si>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</si>
  <si>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</si>
  <si>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</si>
  <si>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</si>
  <si>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</si>
  <si>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</si>
  <si>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</si>
  <si>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</si>
  <si>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</si>
  <si>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</si>
  <si>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</si>
  <si>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</si>
  <si>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</si>
  <si>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</si>
  <si>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</si>
  <si>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</si>
  <si>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</si>
  <si>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</si>
  <si>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</si>
  <si>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</si>
  <si>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</si>
  <si>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</si>
  <si>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</si>
  <si>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</si>
  <si>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</si>
  <si>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</si>
  <si>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</si>
  <si>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</si>
  <si>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</si>
  <si>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</si>
  <si>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</si>
  <si>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</si>
  <si>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</si>
  <si>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</si>
  <si>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</si>
  <si>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</si>
  <si>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</si>
  <si>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</si>
  <si>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</si>
  <si>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</si>
  <si>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</si>
  <si>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</si>
  <si>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</si>
  <si>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</si>
  <si>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</si>
  <si>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</si>
  <si>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</si>
  <si>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</si>
  <si>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</si>
  <si>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</si>
  <si>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</si>
  <si>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</si>
  <si>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</si>
  <si>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</si>
  <si>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</si>
  <si>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</si>
  <si>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</si>
  <si>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</si>
  <si>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</si>
  <si>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</si>
  <si>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</si>
  <si>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</si>
  <si>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</si>
  <si>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</si>
  <si>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</si>
  <si>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</si>
  <si>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</si>
  <si>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</si>
  <si>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</si>
  <si>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</si>
  <si>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</si>
  <si>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</si>
  <si>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</si>
  <si>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</si>
  <si>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</si>
  <si>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</si>
  <si>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</si>
  <si>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</si>
  <si>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</si>
  <si>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</si>
  <si>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</si>
  <si>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</si>
  <si>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</si>
  <si>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综合财力补助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</si>
  <si>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</si>
  <si>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</si>
  <si>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</si>
  <si>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</si>
  <si>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</si>
  <si>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</si>
  <si>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</si>
  <si>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</si>
  <si>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</si>
  <si>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</si>
  <si>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</si>
  <si>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</si>
  <si>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</si>
  <si>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</si>
  <si>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</si>
  <si>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</si>
  <si>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</si>
  <si>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</si>
  <si>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</si>
  <si>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</si>
  <si>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</si>
  <si>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</si>
  <si>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</si>
  <si>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</si>
  <si>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</si>
  <si>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</si>
  <si>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</si>
  <si>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成品油价格改革对林业的补贴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</si>
  <si>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</si>
  <si>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</si>
  <si>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</si>
  <si>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</si>
  <si>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</si>
  <si>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</si>
  <si>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</si>
  <si>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</si>
  <si>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</si>
  <si>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</si>
  <si>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</si>
  <si>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</si>
  <si>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</si>
  <si>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</si>
  <si>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</si>
  <si>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</si>
  <si>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</si>
  <si>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</si>
  <si>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</si>
  <si>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</si>
  <si>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</si>
  <si>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水资源费安排的支出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</si>
  <si>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</si>
  <si>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</si>
  <si>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</si>
  <si>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</si>
  <si>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</si>
  <si>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</si>
  <si>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</si>
  <si>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</si>
  <si>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</si>
  <si>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</si>
  <si>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</si>
  <si>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</si>
  <si>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</si>
  <si>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</si>
  <si>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</si>
  <si>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</si>
  <si>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</si>
  <si>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</si>
  <si>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</si>
  <si>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</si>
  <si>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</si>
  <si>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</si>
  <si>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产业化经营</t>
  </si>
  <si>
    <t xml:space="preserve">    科技示范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</si>
  <si>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</si>
  <si>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</si>
  <si>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</si>
  <si>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</si>
  <si>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</si>
  <si>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</si>
  <si>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</si>
  <si>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</si>
  <si>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</si>
  <si>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</si>
  <si>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</si>
  <si>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</si>
  <si>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小额担保贷款贴息</t>
  </si>
  <si>
    <t xml:space="preserve">    补充小额担保贷款基金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</si>
  <si>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</si>
  <si>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</si>
  <si>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</si>
  <si>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</si>
  <si>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</si>
  <si>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</si>
  <si>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</si>
  <si>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</si>
  <si>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</si>
  <si>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</si>
  <si>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公路新建</t>
  </si>
  <si>
    <t xml:space="preserve">    公路改建</t>
  </si>
  <si>
    <t xml:space="preserve">    公路养护</t>
  </si>
  <si>
    <t xml:space="preserve">    特大型桥梁建设</t>
  </si>
  <si>
    <t xml:space="preserve">    公路路政管理</t>
  </si>
  <si>
    <t xml:space="preserve">    公路和运输信息化建设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</si>
  <si>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</si>
  <si>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</si>
  <si>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</si>
  <si>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公路客货运站(场)建设</t>
  </si>
  <si>
    <t xml:space="preserve">    公路和运输技术标准化建设</t>
  </si>
  <si>
    <t xml:space="preserve">    港口设施</t>
  </si>
  <si>
    <t xml:space="preserve">    航道维护</t>
  </si>
  <si>
    <t xml:space="preserve">    安全通信</t>
  </si>
  <si>
    <t xml:space="preserve">    三峡库区通航管理</t>
  </si>
  <si>
    <t xml:space="preserve">    航务管理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</si>
  <si>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</si>
  <si>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</si>
  <si>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</si>
  <si>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</si>
  <si>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</si>
  <si>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</si>
  <si>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</si>
  <si>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</si>
  <si>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</si>
  <si>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</si>
  <si>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</si>
  <si>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</si>
  <si>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</si>
  <si>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</si>
  <si>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</si>
  <si>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</si>
  <si>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</si>
  <si>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</si>
  <si>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</si>
  <si>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</si>
  <si>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</si>
  <si>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</si>
  <si>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</si>
  <si>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</si>
  <si>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</si>
  <si>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</si>
  <si>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</si>
  <si>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</si>
  <si>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</si>
  <si>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</si>
  <si>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</si>
  <si>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</si>
  <si>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</si>
  <si>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</si>
  <si>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</si>
  <si>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车辆购置税用于老旧汽车报废更新补贴支出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</si>
  <si>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</si>
  <si>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</si>
  <si>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</si>
  <si>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</si>
  <si>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</si>
  <si>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</si>
  <si>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</si>
  <si>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</si>
  <si>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</si>
  <si>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</si>
  <si>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</si>
  <si>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</si>
  <si>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</si>
  <si>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</si>
  <si>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</si>
  <si>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</si>
  <si>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</si>
  <si>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</si>
  <si>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</si>
  <si>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</si>
  <si>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</si>
  <si>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</si>
  <si>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</si>
  <si>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</si>
  <si>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</si>
  <si>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</si>
  <si>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</si>
  <si>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</si>
  <si>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</si>
  <si>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</si>
  <si>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</si>
  <si>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</si>
  <si>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</si>
  <si>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</si>
  <si>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</si>
  <si>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</si>
  <si>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</si>
  <si>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</si>
  <si>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</si>
  <si>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</si>
  <si>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</si>
  <si>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</si>
  <si>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</si>
  <si>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</si>
  <si>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</si>
  <si>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</si>
  <si>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</si>
  <si>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</si>
  <si>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</si>
  <si>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</si>
  <si>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</si>
  <si>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</si>
  <si>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</si>
  <si>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</si>
  <si>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</si>
  <si>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</si>
  <si>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</si>
  <si>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</si>
  <si>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</si>
  <si>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</si>
  <si>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</si>
  <si>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</si>
  <si>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</si>
  <si>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</si>
  <si>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</si>
  <si>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</si>
  <si>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</si>
  <si>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</si>
  <si>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</si>
  <si>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</si>
  <si>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</si>
  <si>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</si>
  <si>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</si>
  <si>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</si>
  <si>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</si>
  <si>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</si>
  <si>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</si>
  <si>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</si>
  <si>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</si>
  <si>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</si>
  <si>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</si>
  <si>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</si>
  <si>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</si>
  <si>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</si>
  <si>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</si>
  <si>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</si>
  <si>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</si>
  <si>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</si>
  <si>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</si>
  <si>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</si>
  <si>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</si>
  <si>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</si>
  <si>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</si>
  <si>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</si>
  <si>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</si>
  <si>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</si>
  <si>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</si>
  <si>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</si>
  <si>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</si>
  <si>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</si>
  <si>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</si>
  <si>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</si>
  <si>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</si>
  <si>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</si>
  <si>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</si>
  <si>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</si>
  <si>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</si>
  <si>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</si>
  <si>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</si>
  <si>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</si>
  <si>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</si>
  <si>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</si>
  <si>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</si>
  <si>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</si>
  <si>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</si>
  <si>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</si>
  <si>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</si>
  <si>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</si>
  <si>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</si>
  <si>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</si>
  <si>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地质及矿产资源调查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</si>
  <si>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</si>
  <si>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</si>
  <si>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</si>
  <si>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</si>
  <si>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</si>
  <si>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</si>
  <si>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</si>
  <si>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</si>
  <si>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</si>
  <si>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</si>
  <si>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</si>
  <si>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</si>
  <si>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</si>
  <si>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</si>
  <si>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</si>
  <si>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</si>
  <si>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</si>
  <si>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海洋工程排污费支出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</si>
  <si>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</si>
  <si>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</si>
  <si>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</si>
  <si>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</si>
  <si>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</si>
  <si>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</si>
  <si>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</si>
  <si>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</si>
  <si>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</si>
  <si>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</si>
  <si>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</si>
  <si>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</si>
  <si>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</si>
  <si>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</si>
  <si>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</si>
  <si>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</si>
  <si>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</si>
  <si>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</si>
  <si>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</si>
  <si>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</si>
  <si>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</si>
  <si>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</si>
  <si>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</si>
  <si>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</si>
  <si>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</si>
  <si>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</si>
  <si>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</si>
  <si>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</si>
  <si>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</si>
  <si>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</si>
  <si>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其他国土海洋气象等支出(款)</t>
  </si>
  <si>
    <t xml:space="preserve">    其他国土海洋气象等支出(项)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</si>
  <si>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</si>
  <si>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</si>
  <si>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</si>
  <si>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</si>
  <si>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</si>
  <si>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</si>
  <si>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</si>
  <si>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</si>
  <si>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</si>
  <si>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</si>
  <si>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</si>
  <si>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</si>
  <si>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</si>
  <si>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</si>
  <si>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</si>
  <si>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</si>
  <si>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</si>
  <si>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</si>
  <si>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</si>
  <si>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</si>
  <si>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</si>
  <si>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</si>
  <si>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</si>
  <si>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</si>
  <si>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</si>
  <si>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</si>
  <si>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</si>
  <si>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</si>
  <si>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</si>
  <si>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</si>
  <si>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</si>
  <si>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</si>
  <si>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</si>
  <si>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</si>
  <si>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</si>
  <si>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</si>
  <si>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</si>
  <si>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</si>
  <si>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</si>
  <si>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</si>
  <si>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</si>
  <si>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</si>
  <si>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国家留成油串换石油储备支出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</si>
  <si>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</si>
  <si>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</si>
  <si>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</si>
  <si>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</si>
  <si>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</si>
  <si>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</si>
  <si>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</si>
  <si>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</si>
  <si>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</si>
  <si>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</si>
  <si>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</si>
  <si>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</si>
  <si>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</si>
  <si>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</si>
  <si>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</si>
  <si>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</si>
  <si>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</si>
  <si>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</si>
  <si>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</si>
  <si>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</si>
  <si>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</si>
  <si>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</si>
  <si>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</si>
  <si>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</si>
  <si>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</si>
  <si>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中央政府国内债务付息支出</t>
  </si>
  <si>
    <t xml:space="preserve">  中央政府国外债务付息支出</t>
  </si>
  <si>
    <t xml:space="preserve">    中央政府境外发行主权债券付息支出</t>
  </si>
  <si>
    <t xml:space="preserve">    中央政府向外国政府借款付息支出</t>
  </si>
  <si>
    <t xml:space="preserve">    中央政府向国际组织借款付息支出</t>
  </si>
  <si>
    <t xml:space="preserve">    中央政府其他国外借款付息支出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</si>
  <si>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</si>
  <si>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</si>
  <si>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</si>
  <si>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</si>
  <si>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</si>
  <si>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</si>
  <si>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</si>
  <si>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</si>
  <si>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</si>
  <si>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t>表4</t>
  </si>
  <si>
    <t>2016年度市级一般公共预算支出决算表</t>
  </si>
  <si>
    <t>一般公共预算支出</t>
  </si>
  <si>
    <t>05-1表</t>
  </si>
  <si>
    <t>2016年度市本级一般公共预算支出经济分类决算录入表（试编）</t>
  </si>
  <si>
    <t>科目
编码</t>
  </si>
  <si>
    <t>决算数(试编)</t>
  </si>
  <si>
    <t>部门决算
财政拨款
收入数</t>
  </si>
  <si>
    <t>支出功能分类
决算数</t>
  </si>
  <si>
    <t>支出合计</t>
  </si>
  <si>
    <t>部门拨款列支数</t>
  </si>
  <si>
    <t>非部门拨
款列支数</t>
  </si>
  <si>
    <t>财政权责发生制列支数</t>
  </si>
  <si>
    <t>301</t>
  </si>
  <si>
    <t>工资福利支出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</si>
  <si>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</si>
  <si>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</si>
  <si>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</si>
  <si>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</si>
  <si>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</si>
  <si>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</si>
  <si>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30104</t>
  </si>
  <si>
    <t xml:space="preserve">  其他社会保障缴费</t>
  </si>
  <si>
    <t>30106</t>
  </si>
  <si>
    <t xml:space="preserve">  伙食补助费</t>
  </si>
  <si>
    <t>30107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</si>
  <si>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</si>
  <si>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</si>
  <si>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</si>
  <si>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</si>
  <si>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>302</t>
  </si>
  <si>
    <t>商品和服务支出</t>
  </si>
  <si>
    <t>30201</t>
  </si>
  <si>
    <t xml:space="preserve">  办公费</t>
  </si>
  <si>
    <t>30202</t>
  </si>
  <si>
    <t xml:space="preserve">  印刷费</t>
  </si>
  <si>
    <t>30203</t>
  </si>
  <si>
    <t xml:space="preserve">  咨询费</t>
  </si>
  <si>
    <t>30204</t>
  </si>
  <si>
    <t xml:space="preserve">  手续费</t>
  </si>
  <si>
    <t>30205</t>
  </si>
  <si>
    <t xml:space="preserve">  水费</t>
  </si>
  <si>
    <t>30206</t>
  </si>
  <si>
    <t xml:space="preserve">  电费</t>
  </si>
  <si>
    <t>30207</t>
  </si>
  <si>
    <t xml:space="preserve">  邮电费</t>
  </si>
  <si>
    <t>30208</t>
  </si>
  <si>
    <t xml:space="preserve">  取暖费</t>
  </si>
  <si>
    <t>30209</t>
  </si>
  <si>
    <t xml:space="preserve">  物业管理费</t>
  </si>
  <si>
    <t>30211</t>
  </si>
  <si>
    <t xml:space="preserve">  差旅费</t>
  </si>
  <si>
    <t>30212</t>
  </si>
  <si>
    <t xml:space="preserve">  因公出国(境)费用 </t>
  </si>
  <si>
    <t>30213</t>
  </si>
  <si>
    <t xml:space="preserve">  维修(护)费</t>
  </si>
  <si>
    <t>30214</t>
  </si>
  <si>
    <t xml:space="preserve">  租赁费</t>
  </si>
  <si>
    <t>30215</t>
  </si>
  <si>
    <t xml:space="preserve">  会议费</t>
  </si>
  <si>
    <t>30216</t>
  </si>
  <si>
    <t xml:space="preserve">  培训费</t>
  </si>
  <si>
    <t>30217</t>
  </si>
  <si>
    <t xml:space="preserve">  公务接待费</t>
  </si>
  <si>
    <t>30218</t>
  </si>
  <si>
    <t xml:space="preserve">  专用材料费</t>
  </si>
  <si>
    <t>30224</t>
  </si>
  <si>
    <t xml:space="preserve">  被装购置费</t>
  </si>
  <si>
    <t>30225</t>
  </si>
  <si>
    <t xml:space="preserve">  专用燃料费</t>
  </si>
  <si>
    <t>30226</t>
  </si>
  <si>
    <t xml:space="preserve">  劳务费</t>
  </si>
  <si>
    <t>30227</t>
  </si>
  <si>
    <t xml:space="preserve">  委托业务费</t>
  </si>
  <si>
    <t>30228</t>
  </si>
  <si>
    <t xml:space="preserve">  工会经费</t>
  </si>
  <si>
    <t>30229</t>
  </si>
  <si>
    <t xml:space="preserve">  福利费</t>
  </si>
  <si>
    <t>30231</t>
  </si>
  <si>
    <t xml:space="preserve">  公务用车运行维护费</t>
  </si>
  <si>
    <t>30239</t>
  </si>
  <si>
    <t xml:space="preserve">  其他交通费用</t>
  </si>
  <si>
    <t>30240</t>
  </si>
  <si>
    <t xml:space="preserve">  税金及附加费用</t>
  </si>
  <si>
    <t>30299</t>
  </si>
  <si>
    <t xml:space="preserve">  其他商品和服务支出</t>
  </si>
  <si>
    <t>303</t>
  </si>
  <si>
    <t>对个人和家庭的补助</t>
  </si>
  <si>
    <t>30301</t>
  </si>
  <si>
    <t xml:space="preserve">  离休费</t>
  </si>
  <si>
    <t>30302</t>
  </si>
  <si>
    <t xml:space="preserve">  退休费</t>
  </si>
  <si>
    <t>30303</t>
  </si>
  <si>
    <t xml:space="preserve">  退职(役)费</t>
  </si>
  <si>
    <t>30304</t>
  </si>
  <si>
    <t xml:space="preserve">  抚恤金</t>
  </si>
  <si>
    <t>30305</t>
  </si>
  <si>
    <t xml:space="preserve">  生活补助</t>
  </si>
  <si>
    <t>30306</t>
  </si>
  <si>
    <t xml:space="preserve">  救济费</t>
  </si>
  <si>
    <t>30307</t>
  </si>
  <si>
    <t xml:space="preserve">  医疗费</t>
  </si>
  <si>
    <t>30308</t>
  </si>
  <si>
    <t xml:space="preserve">  助学金</t>
  </si>
  <si>
    <t>30309</t>
  </si>
  <si>
    <t xml:space="preserve">  奖励金</t>
  </si>
  <si>
    <t>30310</t>
  </si>
  <si>
    <t xml:space="preserve">  生产补贴</t>
  </si>
  <si>
    <t>30311</t>
  </si>
  <si>
    <t xml:space="preserve">  住房公积金</t>
  </si>
  <si>
    <t>30312</t>
  </si>
  <si>
    <t xml:space="preserve">  提租补贴</t>
  </si>
  <si>
    <t>30313</t>
  </si>
  <si>
    <t xml:space="preserve">  购房补贴</t>
  </si>
  <si>
    <t xml:space="preserve">  采暖补贴</t>
  </si>
  <si>
    <t xml:space="preserve">  物业服务补贴</t>
  </si>
  <si>
    <t>30399</t>
  </si>
  <si>
    <t xml:space="preserve">  其他对个人和家庭的补助支出</t>
  </si>
  <si>
    <t>304</t>
  </si>
  <si>
    <t>对企事业单位的补贴</t>
  </si>
  <si>
    <t>30401</t>
  </si>
  <si>
    <t xml:space="preserve">  企业政策性补贴</t>
  </si>
  <si>
    <t>30402</t>
  </si>
  <si>
    <t xml:space="preserve">  事业单位补贴</t>
  </si>
  <si>
    <t>30403</t>
  </si>
  <si>
    <t xml:space="preserve">  财政贴息</t>
  </si>
  <si>
    <t>30499</t>
  </si>
  <si>
    <t xml:space="preserve">  其他对企事业单位的补贴</t>
  </si>
  <si>
    <t>305</t>
  </si>
  <si>
    <t>转移性支出</t>
  </si>
  <si>
    <t>30501</t>
  </si>
  <si>
    <t xml:space="preserve">  不同级政府间转移性支出</t>
  </si>
  <si>
    <t>30502</t>
  </si>
  <si>
    <t xml:space="preserve">  同级政府间转移性支出</t>
  </si>
  <si>
    <t>307</t>
  </si>
  <si>
    <t>债务利息支出</t>
  </si>
  <si>
    <t>30701</t>
  </si>
  <si>
    <t xml:space="preserve">  国内债务付息</t>
  </si>
  <si>
    <t>30707</t>
  </si>
  <si>
    <t xml:space="preserve">  国外债务付息</t>
  </si>
  <si>
    <t>309</t>
  </si>
  <si>
    <t>基本建设支出</t>
  </si>
  <si>
    <t>30901</t>
  </si>
  <si>
    <t xml:space="preserve">  房屋建筑物购建</t>
  </si>
  <si>
    <t>30902</t>
  </si>
  <si>
    <t xml:space="preserve">  办公设备购置</t>
  </si>
  <si>
    <t>30903</t>
  </si>
  <si>
    <t xml:space="preserve">  专用设备购置</t>
  </si>
  <si>
    <t>30905</t>
  </si>
  <si>
    <t xml:space="preserve">  基础设施建设</t>
  </si>
  <si>
    <t>30906</t>
  </si>
  <si>
    <t xml:space="preserve">  大型修缮</t>
  </si>
  <si>
    <t>30907</t>
  </si>
  <si>
    <t xml:space="preserve">  信息网络及软件购置更新</t>
  </si>
  <si>
    <t>30908</t>
  </si>
  <si>
    <t xml:space="preserve">  物资储备</t>
  </si>
  <si>
    <t>30913</t>
  </si>
  <si>
    <t xml:space="preserve">  公务用车购置</t>
  </si>
  <si>
    <t>30919</t>
  </si>
  <si>
    <t xml:space="preserve">  其他交通工具购置</t>
  </si>
  <si>
    <t>30999</t>
  </si>
  <si>
    <t xml:space="preserve">  其他基本建设支出</t>
  </si>
  <si>
    <t>310</t>
  </si>
  <si>
    <t>其他资本性支出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</si>
  <si>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</si>
  <si>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</si>
  <si>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</si>
  <si>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</si>
  <si>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</si>
  <si>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</si>
  <si>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</si>
  <si>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</si>
  <si>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 xml:space="preserve">  土地补偿</t>
  </si>
  <si>
    <t>31010</t>
  </si>
  <si>
    <t xml:space="preserve">  安置补助</t>
  </si>
  <si>
    <t>31011</t>
  </si>
  <si>
    <t xml:space="preserve">  地上附着物和青苗补偿</t>
  </si>
  <si>
    <t>31012</t>
  </si>
  <si>
    <t xml:space="preserve">  拆迁补偿</t>
  </si>
  <si>
    <t>31013</t>
  </si>
  <si>
    <t>31019</t>
  </si>
  <si>
    <t>31020</t>
  </si>
  <si>
    <t xml:space="preserve">  产权参股</t>
  </si>
  <si>
    <t>31099</t>
  </si>
  <si>
    <t xml:space="preserve">  其他资本性支出</t>
  </si>
  <si>
    <t>399</t>
  </si>
  <si>
    <t>其他支出</t>
  </si>
  <si>
    <t>39901</t>
  </si>
  <si>
    <t xml:space="preserve">  预备费</t>
  </si>
  <si>
    <t>39902</t>
  </si>
  <si>
    <t xml:space="preserve">  预留</t>
  </si>
  <si>
    <t>39903</t>
  </si>
  <si>
    <t>39906</t>
  </si>
  <si>
    <t xml:space="preserve">  赠与</t>
  </si>
  <si>
    <t>39907</t>
  </si>
  <si>
    <t xml:space="preserve">  贷款转贷</t>
  </si>
  <si>
    <t>39999</t>
  </si>
  <si>
    <t>05-2表</t>
  </si>
  <si>
    <t>2016年度市本级一般公共预算基本支出经济分类决算录入表（试编）</t>
  </si>
  <si>
    <t>表6：</t>
  </si>
  <si>
    <t>2016年度岳阳市一般公共预算转移性收支决算表</t>
  </si>
  <si>
    <t>全市决算数</t>
  </si>
  <si>
    <t>经开区</t>
  </si>
  <si>
    <t>南湖新区</t>
  </si>
  <si>
    <t>屈原管理区</t>
  </si>
  <si>
    <t>临港新区</t>
  </si>
  <si>
    <t>汨罗市</t>
  </si>
  <si>
    <t>平江县</t>
  </si>
  <si>
    <t>湘阴县</t>
  </si>
  <si>
    <t>临湘市</t>
  </si>
  <si>
    <t>华容县</t>
  </si>
  <si>
    <t>岳阳县</t>
  </si>
  <si>
    <t>楼区</t>
  </si>
  <si>
    <t>云溪区</t>
  </si>
  <si>
    <t>君山区</t>
  </si>
  <si>
    <t>决 算 数</t>
  </si>
  <si>
    <t>一般公共预算收入</t>
  </si>
  <si>
    <t>上级补助收入</t>
  </si>
  <si>
    <t>补助下级支出</t>
  </si>
  <si>
    <t xml:space="preserve">  返还性收入</t>
  </si>
  <si>
    <t xml:space="preserve">  返还性支出</t>
  </si>
  <si>
    <t xml:space="preserve">    增值税和消费税税收返还收入</t>
  </si>
  <si>
    <t xml:space="preserve">    增值税和消费税税收返还支出</t>
  </si>
  <si>
    <t xml:space="preserve">    所得税基数返还收入</t>
  </si>
  <si>
    <t xml:space="preserve">    所得税基数返还支出</t>
  </si>
  <si>
    <t xml:space="preserve">    成品油价格和税费改革税收返还收入</t>
  </si>
  <si>
    <t xml:space="preserve">    成品油价格和税费改革税收返还支出</t>
  </si>
  <si>
    <t xml:space="preserve">    其他税收返还收入</t>
  </si>
  <si>
    <t xml:space="preserve">    其他税收返还支出</t>
  </si>
  <si>
    <t xml:space="preserve">  一般性转移支付收入</t>
  </si>
  <si>
    <t xml:space="preserve">  一般性转移支付支出</t>
  </si>
  <si>
    <t xml:space="preserve">    体制补助收入</t>
  </si>
  <si>
    <t xml:space="preserve">    体制补助支出</t>
  </si>
  <si>
    <t xml:space="preserve">    均衡性转移支付收入</t>
  </si>
  <si>
    <t xml:space="preserve">    均衡性转移支付支出</t>
  </si>
  <si>
    <t xml:space="preserve">    革命老区及民族和边境地区转移支付收入</t>
  </si>
  <si>
    <t xml:space="preserve">    革命老区及民族和边境地区转移支付支出</t>
  </si>
  <si>
    <t xml:space="preserve">    县级基本财力保障机制奖补资金收入</t>
  </si>
  <si>
    <t xml:space="preserve">    县级基本财力保障机制奖补资金支出</t>
  </si>
  <si>
    <t xml:space="preserve">    结算补助收入</t>
  </si>
  <si>
    <t xml:space="preserve">    结算补助支出</t>
  </si>
  <si>
    <t xml:space="preserve">    化解债务补助收入</t>
  </si>
  <si>
    <t xml:space="preserve">    化解债务补助支出</t>
  </si>
  <si>
    <t xml:space="preserve">    资源枯竭型城市转移支付补助收入</t>
  </si>
  <si>
    <t xml:space="preserve">    资源枯竭型城市转移支付补助支出</t>
  </si>
  <si>
    <t xml:space="preserve">    企业事业单位划转补助收入</t>
  </si>
  <si>
    <t xml:space="preserve">    企业事业单位划转补助支出</t>
  </si>
  <si>
    <t xml:space="preserve">    成品油价格和税费改革转移支付补助收入</t>
  </si>
  <si>
    <t xml:space="preserve">    成品油价格和税费改革转移支付补助支出</t>
  </si>
  <si>
    <t xml:space="preserve">    基层公检法司转移支付收入</t>
  </si>
  <si>
    <t xml:space="preserve">    基层公检法司转移支付支出</t>
  </si>
  <si>
    <t xml:space="preserve">    义务教育等转移支付收入</t>
  </si>
  <si>
    <t xml:space="preserve">    义务教育等转移支付支出</t>
  </si>
  <si>
    <t xml:space="preserve">    基本养老保险和低保等转移支付收入</t>
  </si>
  <si>
    <t xml:space="preserve">    基本养老保险和低保等转移支付支出</t>
  </si>
  <si>
    <t xml:space="preserve">    新型农村合作医疗等转移支付收入</t>
  </si>
  <si>
    <t xml:space="preserve">    新型农村合作医疗等转移支付支出</t>
  </si>
  <si>
    <t xml:space="preserve">    农村综合改革转移支付收入</t>
  </si>
  <si>
    <t xml:space="preserve">    农村综合改革转移支付支出</t>
  </si>
  <si>
    <t xml:space="preserve">    产粮(油)大县奖励资金收入</t>
  </si>
  <si>
    <t xml:space="preserve">    产粮(油)大县奖励资金支出</t>
  </si>
  <si>
    <t xml:space="preserve">    重点生态功能区转移支付收入</t>
  </si>
  <si>
    <t xml:space="preserve">    重点生态功能区转移支付支出</t>
  </si>
  <si>
    <t xml:space="preserve">    固定数额补助收入</t>
  </si>
  <si>
    <t xml:space="preserve">    固定数额补助支出</t>
  </si>
  <si>
    <t xml:space="preserve">    其他一般性转移支付收入</t>
  </si>
  <si>
    <t xml:space="preserve">    其他一般性转移支付支出</t>
  </si>
  <si>
    <t xml:space="preserve">  专项转移支付收入</t>
  </si>
  <si>
    <t xml:space="preserve">  专项转移支付支出</t>
  </si>
  <si>
    <t>省补助计划单列市收入</t>
  </si>
  <si>
    <t>计划单列市上解省支出</t>
  </si>
  <si>
    <t>下级上解收入</t>
  </si>
  <si>
    <t>上解上级支出</t>
  </si>
  <si>
    <t xml:space="preserve">  体制上解收入</t>
  </si>
  <si>
    <t xml:space="preserve">  体制上解支出</t>
  </si>
  <si>
    <t xml:space="preserve">  出口退税专项上解收入</t>
  </si>
  <si>
    <t xml:space="preserve">  出口退税专项上解支出</t>
  </si>
  <si>
    <t xml:space="preserve">  成品油价格和税费改革专项上解收入</t>
  </si>
  <si>
    <t xml:space="preserve">  成品油价格和税费改革专项上解支出</t>
  </si>
  <si>
    <t xml:space="preserve">  专项上解收入</t>
  </si>
  <si>
    <t xml:space="preserve">  专项上解支出</t>
  </si>
  <si>
    <t>计划单列市上解省收入</t>
  </si>
  <si>
    <t>省补助计划单列市支出</t>
  </si>
  <si>
    <t>接受其他地区援助收入</t>
  </si>
  <si>
    <t xml:space="preserve">  接受其他省(自治区、直辖市、计划单列市)援助收入</t>
  </si>
  <si>
    <t xml:space="preserve">  援助其他省(自治区、直辖市、计划单列市)支出</t>
  </si>
  <si>
    <t xml:space="preserve">  接受省内其他地市(区)援助收入</t>
  </si>
  <si>
    <t xml:space="preserve">  援助省内其他地市(区)支出</t>
  </si>
  <si>
    <t xml:space="preserve">  接受市内其他县市(区)援助收入</t>
  </si>
  <si>
    <t xml:space="preserve">  援助市内其他县市(区)支出</t>
  </si>
  <si>
    <t>债务收入</t>
  </si>
  <si>
    <t>债务还本支出</t>
  </si>
  <si>
    <t xml:space="preserve">  地方政府债务收入</t>
  </si>
  <si>
    <t xml:space="preserve">  地方政府债务还本支出</t>
  </si>
  <si>
    <t xml:space="preserve">    一般债务收入</t>
  </si>
  <si>
    <t xml:space="preserve">    一般债务还本支出</t>
  </si>
  <si>
    <t xml:space="preserve">      地方政府一般债券收入</t>
  </si>
  <si>
    <t xml:space="preserve">      地方政府一般债券还本支出</t>
  </si>
  <si>
    <t xml:space="preserve">      地方政府向外国政府借款收入</t>
  </si>
  <si>
    <t xml:space="preserve">      地方政府向外国政府借款还本支出</t>
  </si>
  <si>
    <t xml:space="preserve">      地方政府向国际组织借款收入</t>
  </si>
  <si>
    <t xml:space="preserve">      地方政府向国际组织借款还本支出</t>
  </si>
  <si>
    <t xml:space="preserve">      地方政府其他一般债务收入</t>
  </si>
  <si>
    <t xml:space="preserve">      地方政府其他一般债务还本支出</t>
  </si>
  <si>
    <t>债务转贷收入</t>
  </si>
  <si>
    <t>债务转贷支出</t>
  </si>
  <si>
    <t xml:space="preserve">  地方政府一般债务转贷收入</t>
  </si>
  <si>
    <t xml:space="preserve">  地方政府一般债务转贷支出</t>
  </si>
  <si>
    <t xml:space="preserve">    地方政府一般债券转贷收入</t>
  </si>
  <si>
    <t xml:space="preserve">    地方政府一般债券转贷支出</t>
  </si>
  <si>
    <t xml:space="preserve">    地方政府向外国政府借款转贷收入</t>
  </si>
  <si>
    <t xml:space="preserve">    地方政府向外国政府借款转贷支出</t>
  </si>
  <si>
    <t xml:space="preserve">    地方政府向国际组织借款转贷收入</t>
  </si>
  <si>
    <t xml:space="preserve">    地方政府向国际组织借款转贷支出</t>
  </si>
  <si>
    <t xml:space="preserve">    地方政府其他一般债务转贷收入</t>
  </si>
  <si>
    <t xml:space="preserve">    地方政府其他一般债务转贷支出</t>
  </si>
  <si>
    <t>国债转贷收入</t>
  </si>
  <si>
    <t>增设预算周转金</t>
  </si>
  <si>
    <t>国债转贷资金上年结余</t>
  </si>
  <si>
    <t>拨付国债转贷资金数</t>
  </si>
  <si>
    <t>国债转贷转补助</t>
  </si>
  <si>
    <t>国债转贷资金结余</t>
  </si>
  <si>
    <t>上年结余</t>
  </si>
  <si>
    <t>调入预算稳定调节基金</t>
  </si>
  <si>
    <t>安排预算稳定调节基金</t>
  </si>
  <si>
    <t xml:space="preserve">调入资金   </t>
  </si>
  <si>
    <t>调出资金</t>
  </si>
  <si>
    <t xml:space="preserve">  1.政府性基金调入</t>
  </si>
  <si>
    <t>年终结余</t>
  </si>
  <si>
    <t xml:space="preserve">  2.国有资本经营调入</t>
  </si>
  <si>
    <t>减:结转下年的支出</t>
  </si>
  <si>
    <t xml:space="preserve">  3.其他调入</t>
  </si>
  <si>
    <t>净结余</t>
  </si>
  <si>
    <t>收  入  总  计</t>
  </si>
  <si>
    <t>支  出  总  计</t>
  </si>
  <si>
    <t>表7：</t>
  </si>
  <si>
    <t>2016年度市本级一般公共预算转移性收支决算表</t>
  </si>
  <si>
    <t>表8：</t>
  </si>
  <si>
    <t>2016年市对县区税收返还和转移支付决算表</t>
  </si>
  <si>
    <r>
      <t>项</t>
    </r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目</t>
    </r>
  </si>
  <si>
    <r>
      <t>2015</t>
    </r>
    <r>
      <rPr>
        <sz val="10"/>
        <rFont val="宋体"/>
        <family val="0"/>
      </rPr>
      <t>年决算数</t>
    </r>
  </si>
  <si>
    <t>一、市对县区转移支付</t>
  </si>
  <si>
    <t>（一）一般性转移支付</t>
  </si>
  <si>
    <t xml:space="preserve">    体制补助</t>
  </si>
  <si>
    <t xml:space="preserve">    均衡性转移支付</t>
  </si>
  <si>
    <t xml:space="preserve">    老少边穷转移支付</t>
  </si>
  <si>
    <t xml:space="preserve">    县级基本财力保障机制奖补资金</t>
  </si>
  <si>
    <t xml:space="preserve">    结算补助</t>
  </si>
  <si>
    <t xml:space="preserve">    化解债务补助</t>
  </si>
  <si>
    <t xml:space="preserve">    资源枯竭型城市转移支付补助</t>
  </si>
  <si>
    <t xml:space="preserve">    企业事业单位划转补助</t>
  </si>
  <si>
    <t xml:space="preserve">    成品油价格和税费改革转移支付补助</t>
  </si>
  <si>
    <t xml:space="preserve">    基层公检法司转移支付</t>
  </si>
  <si>
    <t xml:space="preserve">    义务教育等转移支付</t>
  </si>
  <si>
    <t xml:space="preserve">    基本养老保险和低保等转移支付</t>
  </si>
  <si>
    <t xml:space="preserve">    新型农村合作医疗等转移支付</t>
  </si>
  <si>
    <t xml:space="preserve">    农村综合改革转移支付</t>
  </si>
  <si>
    <t xml:space="preserve">    产粮(油)大县奖励资金</t>
  </si>
  <si>
    <t xml:space="preserve">    重点生态功能区转移支付</t>
  </si>
  <si>
    <t xml:space="preserve">    其他一般性转移支付</t>
  </si>
  <si>
    <t>（二）专项转移支付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</si>
  <si>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</si>
  <si>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</si>
  <si>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</si>
  <si>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</si>
  <si>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</si>
  <si>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</si>
  <si>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</si>
  <si>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</si>
  <si>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医疗卫生与计划生育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</si>
  <si>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</si>
  <si>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</si>
  <si>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</si>
  <si>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</si>
  <si>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</si>
  <si>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</si>
  <si>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</si>
  <si>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国土海洋气象等</t>
  </si>
  <si>
    <t xml:space="preserve">    住房保障</t>
  </si>
  <si>
    <t xml:space="preserve">    粮油物资储备</t>
  </si>
  <si>
    <t>二、市对县区税收返还</t>
  </si>
  <si>
    <t xml:space="preserve">    增值税和消费税返还等</t>
  </si>
  <si>
    <t xml:space="preserve">    所得税基数返还</t>
  </si>
  <si>
    <t xml:space="preserve">    成品油税费改革税收返还</t>
  </si>
  <si>
    <t xml:space="preserve">    其他税收返还</t>
  </si>
  <si>
    <r>
      <t>表</t>
    </r>
    <r>
      <rPr>
        <sz val="12"/>
        <rFont val="Times New Roman"/>
        <family val="1"/>
      </rPr>
      <t>9</t>
    </r>
    <r>
      <rPr>
        <sz val="12"/>
        <rFont val="黑体"/>
        <family val="3"/>
      </rPr>
      <t>：</t>
    </r>
  </si>
  <si>
    <r>
      <t>2016</t>
    </r>
    <r>
      <rPr>
        <b/>
        <sz val="18"/>
        <rFont val="宋体"/>
        <family val="0"/>
      </rPr>
      <t>年全市政府性基金收支决算表</t>
    </r>
  </si>
  <si>
    <r>
      <rPr>
        <sz val="10"/>
        <rFont val="宋体"/>
        <family val="0"/>
      </rPr>
      <t>单位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万元</t>
    </r>
  </si>
  <si>
    <t>决算数</t>
  </si>
  <si>
    <t>省本级</t>
  </si>
  <si>
    <t>地市本级</t>
  </si>
  <si>
    <t>区县本级</t>
  </si>
  <si>
    <t>农网还贷资金收入</t>
  </si>
  <si>
    <t>海南省高等级公路车辆通行附加费收入</t>
  </si>
  <si>
    <t>港口建设费收入</t>
  </si>
  <si>
    <t>散装水泥专项资金收入</t>
  </si>
  <si>
    <t>新型墙体材料专项基金收入</t>
  </si>
  <si>
    <t>国家电影事业发展专项资金收入</t>
  </si>
  <si>
    <t>新菜地开发建设基金收入</t>
  </si>
  <si>
    <t>新增建设用地土地有偿使用费收入</t>
  </si>
  <si>
    <t>南水北调工程基金收入</t>
  </si>
  <si>
    <t>政府住房基金收入</t>
  </si>
  <si>
    <t>城市公用事业附加收入</t>
  </si>
  <si>
    <t>国有土地收益基金收入</t>
  </si>
  <si>
    <t>农业土地开发资金收入</t>
  </si>
  <si>
    <t>国有土地使用权出让收入</t>
  </si>
  <si>
    <t>大中型水库库区基金收入</t>
  </si>
  <si>
    <t>彩票公益金收入</t>
  </si>
  <si>
    <t>城市基础设施配套费收入</t>
  </si>
  <si>
    <t>小型水库移民扶助基金收入</t>
  </si>
  <si>
    <t>国家重大水利工程建设基金收入</t>
  </si>
  <si>
    <t>车辆通行费</t>
  </si>
  <si>
    <t>无线电频率占用费</t>
  </si>
  <si>
    <t>水土保持补偿费收入</t>
  </si>
  <si>
    <t>污水处理费收入</t>
  </si>
  <si>
    <t>其他政府性基金收入</t>
  </si>
  <si>
    <t>彩票发行机构和彩票销售机构的业务费用</t>
  </si>
  <si>
    <t>本年收入合计</t>
  </si>
  <si>
    <t>本 年 支 出 合 计</t>
  </si>
  <si>
    <t>待偿债置换专项债券上年结余</t>
  </si>
  <si>
    <t>调入资金</t>
  </si>
  <si>
    <t>债务(转贷)收入</t>
  </si>
  <si>
    <t>待偿债置换专项债券结余</t>
  </si>
  <si>
    <t>收 入 总 计</t>
  </si>
  <si>
    <t>支 出 总 计</t>
  </si>
  <si>
    <r>
      <t>表</t>
    </r>
    <r>
      <rPr>
        <sz val="12"/>
        <rFont val="Times New Roman"/>
        <family val="1"/>
      </rPr>
      <t>10</t>
    </r>
    <r>
      <rPr>
        <sz val="12"/>
        <rFont val="黑体"/>
        <family val="3"/>
      </rPr>
      <t>：</t>
    </r>
  </si>
  <si>
    <r>
      <t>2015</t>
    </r>
    <r>
      <rPr>
        <b/>
        <sz val="18"/>
        <rFont val="宋体"/>
        <family val="0"/>
      </rPr>
      <t>年市本级政府性基金收支决算表</t>
    </r>
  </si>
  <si>
    <t>本 年 收 入 合 计</t>
  </si>
  <si>
    <r>
      <t>表</t>
    </r>
    <r>
      <rPr>
        <sz val="12"/>
        <rFont val="Times New Roman"/>
        <family val="1"/>
      </rPr>
      <t>11</t>
    </r>
    <r>
      <rPr>
        <sz val="12"/>
        <rFont val="黑体"/>
        <family val="3"/>
      </rPr>
      <t>：</t>
    </r>
  </si>
  <si>
    <t>2016年度岳阳市社会保险基金收支情况表</t>
  </si>
  <si>
    <t>项目</t>
  </si>
  <si>
    <t>合计</t>
  </si>
  <si>
    <t>企业职工基本
养老保险基金</t>
  </si>
  <si>
    <t>城乡居民基本
养老保险基金</t>
  </si>
  <si>
    <t>机关事业单位基
本养老保险基金</t>
  </si>
  <si>
    <t>城镇职工基本
医疗保险基金</t>
  </si>
  <si>
    <t>居民基本医
疗保险基金</t>
  </si>
  <si>
    <t>工伤保
险基金</t>
  </si>
  <si>
    <t>失业保
险基金</t>
  </si>
  <si>
    <t>生育保
险基金</t>
  </si>
  <si>
    <t>一、收入</t>
  </si>
  <si>
    <t>其中：1.保险费收入</t>
  </si>
  <si>
    <t xml:space="preserve">    　2.投资收益</t>
  </si>
  <si>
    <t xml:space="preserve">    　3.财政补贴收入</t>
  </si>
  <si>
    <t xml:space="preserve">      4.其他收入</t>
  </si>
  <si>
    <t xml:space="preserve">      5.转移收入</t>
  </si>
  <si>
    <t>二、支出</t>
  </si>
  <si>
    <t>其中：1.社会保险待遇支出</t>
  </si>
  <si>
    <t xml:space="preserve">      2.其他支出</t>
  </si>
  <si>
    <t xml:space="preserve">      3.转移支出</t>
  </si>
  <si>
    <t>三、本年收支结余</t>
  </si>
  <si>
    <t>四、年末滚存结余</t>
  </si>
  <si>
    <r>
      <t>表</t>
    </r>
    <r>
      <rPr>
        <sz val="12"/>
        <rFont val="Times New Roman"/>
        <family val="1"/>
      </rPr>
      <t>12</t>
    </r>
    <r>
      <rPr>
        <sz val="12"/>
        <rFont val="黑体"/>
        <family val="3"/>
      </rPr>
      <t>：</t>
    </r>
  </si>
  <si>
    <t>2016年度市本级社会保险基金收支情况表</t>
  </si>
  <si>
    <r>
      <t>表</t>
    </r>
    <r>
      <rPr>
        <sz val="12"/>
        <rFont val="Times New Roman"/>
        <family val="1"/>
      </rPr>
      <t>13</t>
    </r>
    <r>
      <rPr>
        <sz val="12"/>
        <rFont val="黑体"/>
        <family val="3"/>
      </rPr>
      <t>：</t>
    </r>
  </si>
  <si>
    <t>2016年度岳阳市政府性基金转移性收支决算录入表</t>
  </si>
  <si>
    <t>政府性基金收入</t>
  </si>
  <si>
    <t>政府性基金支出</t>
  </si>
  <si>
    <t>政府性基金上级补助收入</t>
  </si>
  <si>
    <t>政府性基金补助下级支出</t>
  </si>
  <si>
    <t>政府性基金下级上解收入</t>
  </si>
  <si>
    <t>政府性基金上解上级支出</t>
  </si>
  <si>
    <t>政府性基金上年结余</t>
  </si>
  <si>
    <t>政府性基金调入资金</t>
  </si>
  <si>
    <t>政府性基金调出资金</t>
  </si>
  <si>
    <t xml:space="preserve">  一般公共预算调入</t>
  </si>
  <si>
    <t xml:space="preserve">  调入专项收入</t>
  </si>
  <si>
    <t xml:space="preserve">  其他调入</t>
  </si>
  <si>
    <t xml:space="preserve">  地方政府专项债务还本支出</t>
  </si>
  <si>
    <t xml:space="preserve">    专项债务收入</t>
  </si>
  <si>
    <t xml:space="preserve">  地方政府专项债务转贷收入</t>
  </si>
  <si>
    <t>政府性基金省补助计划单列市收入</t>
  </si>
  <si>
    <t>政府性基金计划单列市上解省支出</t>
  </si>
  <si>
    <t>政府性基金计划单列市上解省收入</t>
  </si>
  <si>
    <t>政府性基金省补助计划单列市支出</t>
  </si>
  <si>
    <t>政府性基金年终结余</t>
  </si>
  <si>
    <t>收　　入　　总　　计　</t>
  </si>
  <si>
    <t>支　　出　　总　　计　</t>
  </si>
  <si>
    <r>
      <t>表</t>
    </r>
    <r>
      <rPr>
        <sz val="12"/>
        <rFont val="Times New Roman"/>
        <family val="1"/>
      </rPr>
      <t>14</t>
    </r>
    <r>
      <rPr>
        <sz val="12"/>
        <rFont val="黑体"/>
        <family val="3"/>
      </rPr>
      <t>：</t>
    </r>
  </si>
  <si>
    <t>2016年度市本级政府性基金转移性收支决算录入表</t>
  </si>
  <si>
    <r>
      <t>表</t>
    </r>
    <r>
      <rPr>
        <sz val="12"/>
        <rFont val="Times New Roman"/>
        <family val="1"/>
      </rPr>
      <t>15</t>
    </r>
    <r>
      <rPr>
        <sz val="12"/>
        <rFont val="黑体"/>
        <family val="3"/>
      </rPr>
      <t>：</t>
    </r>
  </si>
  <si>
    <r>
      <t>2016</t>
    </r>
    <r>
      <rPr>
        <b/>
        <sz val="18"/>
        <rFont val="宋体"/>
        <family val="0"/>
      </rPr>
      <t>年全市国有资本经营收支决算表</t>
    </r>
  </si>
  <si>
    <t>收  入</t>
  </si>
  <si>
    <t>金额</t>
  </si>
  <si>
    <t>支  出</t>
  </si>
  <si>
    <t>一、利润收入</t>
  </si>
  <si>
    <t>一、教育支出</t>
  </si>
  <si>
    <t>二、股利、股息收入</t>
  </si>
  <si>
    <t>二、科学技术支出</t>
  </si>
  <si>
    <t>三、产权转让收入</t>
  </si>
  <si>
    <t>三、文化体育与传媒支出</t>
  </si>
  <si>
    <t>四、清算收入</t>
  </si>
  <si>
    <t>四、节能环保支出</t>
  </si>
  <si>
    <t>五、其他国有资本经营预算收入</t>
  </si>
  <si>
    <t>五、城乡社区支出</t>
  </si>
  <si>
    <t>六、农林水支出</t>
  </si>
  <si>
    <t>七、交通运输支出</t>
  </si>
  <si>
    <t>八、资源勘探电力信息等支出</t>
  </si>
  <si>
    <t>九、商业服务业等支出</t>
  </si>
  <si>
    <t>十、其他支出</t>
  </si>
  <si>
    <t>本年支出合计</t>
  </si>
  <si>
    <t>上年结转</t>
  </si>
  <si>
    <t>结转下年</t>
  </si>
  <si>
    <t>收入总计</t>
  </si>
  <si>
    <t>支出总计</t>
  </si>
  <si>
    <r>
      <t>表</t>
    </r>
    <r>
      <rPr>
        <sz val="12"/>
        <rFont val="Times New Roman"/>
        <family val="1"/>
      </rPr>
      <t>16</t>
    </r>
    <r>
      <rPr>
        <sz val="12"/>
        <rFont val="黑体"/>
        <family val="3"/>
      </rPr>
      <t>：</t>
    </r>
  </si>
  <si>
    <r>
      <t>2016</t>
    </r>
    <r>
      <rPr>
        <b/>
        <sz val="18"/>
        <rFont val="宋体"/>
        <family val="0"/>
      </rPr>
      <t>年市级国有资本经营收支决算表</t>
    </r>
  </si>
  <si>
    <t xml:space="preserve">                              单位：万元    </t>
  </si>
  <si>
    <t>一、现有企业增加注册资本金支出</t>
  </si>
  <si>
    <t>二、其他单位因占有使用市属国有资产形成的应上缴的国有资产占用费</t>
  </si>
  <si>
    <t>二、其他资本性支出</t>
  </si>
  <si>
    <t>三、转让其他市属国有资产的净收入</t>
  </si>
  <si>
    <t>三、改制成本支出</t>
  </si>
  <si>
    <t>四、其他支出</t>
  </si>
  <si>
    <t xml:space="preserve">    1、派出的董事、监事、财务总监等人员的工资和经费</t>
  </si>
  <si>
    <t xml:space="preserve">    2、监管费用</t>
  </si>
  <si>
    <t xml:space="preserve">    3、其他费用</t>
  </si>
  <si>
    <t>收入合计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</si>
</sst>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0.0"/>
    <numFmt numFmtId="180" formatCode="#,##0;\-#,##0;&quot;-&quot;"/>
    <numFmt numFmtId="181" formatCode="_-* #,##0_$_-;\-* #,##0_$_-;_-* &quot;-&quot;_$_-;_-@_-"/>
    <numFmt numFmtId="182" formatCode="_-* #,##0.00_$_-;\-* #,##0.00_$_-;_-* &quot;-&quot;??_$_-;_-@_-"/>
    <numFmt numFmtId="183" formatCode="_-* #,##0&quot;$&quot;_-;\-* #,##0&quot;$&quot;_-;_-* &quot;-&quot;&quot;$&quot;_-;_-@_-"/>
    <numFmt numFmtId="184" formatCode="_-* #,##0.00&quot;$&quot;_-;\-* #,##0.00&quot;$&quot;_-;_-* &quot;-&quot;??&quot;$&quot;_-;_-@_-"/>
    <numFmt numFmtId="185" formatCode="#,##0_);[Red]\(#,##0\)"/>
    <numFmt numFmtId="186" formatCode="0_ "/>
    <numFmt numFmtId="187" formatCode="#,##0.00_);[Red]\(#,##0.00\)"/>
    <numFmt numFmtId="188" formatCode="0_);[Red]\(0\)"/>
    <numFmt numFmtId="189" formatCode="0.00_ "/>
    <numFmt numFmtId="190" formatCode="0.0_);[Red]\(0.0\)"/>
    <numFmt numFmtId="191" formatCode="#,##0_ "/>
    <numFmt numFmtId="192" formatCode="0.0_ "/>
  </numFmts>
  <fonts count="63">
    <font>
      <sz val="12"/>
      <name val="宋体"/>
      <family val="0"/>
    </font>
    <font>
      <b/>
      <sz val="18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sz val="12"/>
      <name val="Times New Roman"/>
      <family val="1"/>
    </font>
    <font>
      <b/>
      <sz val="18"/>
      <name val="宋体"/>
      <family val="0"/>
    </font>
    <font>
      <sz val="10"/>
      <color indexed="10"/>
      <name val="Times New Roman"/>
      <family val="1"/>
    </font>
    <font>
      <b/>
      <sz val="18"/>
      <color indexed="10"/>
      <name val="Times New Roman"/>
      <family val="1"/>
    </font>
    <font>
      <sz val="10"/>
      <color indexed="10"/>
      <name val="宋体"/>
      <family val="0"/>
    </font>
    <font>
      <b/>
      <sz val="10"/>
      <name val="Times New Roman"/>
      <family val="1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0"/>
      <color indexed="8"/>
      <name val="Arial"/>
      <family val="2"/>
    </font>
    <font>
      <u val="single"/>
      <sz val="12"/>
      <color indexed="12"/>
      <name val="宋体"/>
      <family val="0"/>
    </font>
    <font>
      <sz val="20"/>
      <name val="Letter Gothic (W1)"/>
      <family val="2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0"/>
      <name val="Helv"/>
      <family val="2"/>
    </font>
    <font>
      <sz val="11"/>
      <name val="ＭＳ Ｐゴシック"/>
      <family val="2"/>
    </font>
    <font>
      <b/>
      <sz val="11"/>
      <color indexed="42"/>
      <name val="宋体"/>
      <family val="0"/>
    </font>
    <font>
      <b/>
      <sz val="11"/>
      <color indexed="53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sz val="11"/>
      <name val="宋体"/>
      <family val="0"/>
    </font>
    <font>
      <b/>
      <sz val="10"/>
      <name val="Arial"/>
      <family val="2"/>
    </font>
    <font>
      <b/>
      <sz val="18"/>
      <color indexed="54"/>
      <name val="宋体"/>
      <family val="0"/>
    </font>
    <font>
      <sz val="10"/>
      <name val="Arial"/>
      <family val="2"/>
    </font>
    <font>
      <sz val="8"/>
      <name val="Arial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7"/>
      <name val="Small Fonts"/>
      <family val="2"/>
    </font>
    <font>
      <b/>
      <i/>
      <sz val="16"/>
      <name val="Helv"/>
      <family val="2"/>
    </font>
    <font>
      <b/>
      <sz val="11"/>
      <color indexed="62"/>
      <name val="宋体"/>
      <family val="0"/>
    </font>
    <font>
      <sz val="8"/>
      <name val="Times New Roman"/>
      <family val="1"/>
    </font>
    <font>
      <b/>
      <sz val="12"/>
      <name val="Arial"/>
      <family val="2"/>
    </font>
    <font>
      <b/>
      <sz val="21"/>
      <name val="楷体_GB2312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2"/>
      <name val="Courier"/>
      <family val="2"/>
    </font>
    <font>
      <sz val="12"/>
      <name val="바탕체"/>
      <family val="0"/>
    </font>
    <font>
      <sz val="12"/>
      <name val="黑体"/>
      <family val="3"/>
    </font>
    <font>
      <sz val="10"/>
      <color rgb="FFFF0000"/>
      <name val="Times New Roman"/>
      <family val="1"/>
    </font>
    <font>
      <b/>
      <sz val="18"/>
      <color rgb="FFFF0000"/>
      <name val="Times New Roman"/>
      <family val="1"/>
    </font>
    <font>
      <sz val="10"/>
      <color rgb="FFFF0000"/>
      <name val="宋体"/>
      <family val="0"/>
    </font>
  </fonts>
  <fills count="2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44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1" applyNumberFormat="0" applyAlignment="0" applyProtection="0"/>
    <xf numFmtId="0" fontId="19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2" applyNumberFormat="0" applyAlignment="0" applyProtection="0"/>
    <xf numFmtId="0" fontId="24" fillId="0" borderId="3" applyNumberFormat="0" applyFill="0" applyAlignment="0" applyProtection="0"/>
    <xf numFmtId="0" fontId="12" fillId="6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22" fillId="6" borderId="1" applyNumberFormat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43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19" fillId="7" borderId="0" applyNumberFormat="0" applyBorder="0" applyAlignment="0" applyProtection="0"/>
    <xf numFmtId="177" fontId="28" fillId="0" borderId="0" applyFont="0" applyFill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10" borderId="4" applyNumberFormat="0" applyAlignment="0" applyProtection="0"/>
    <xf numFmtId="0" fontId="12" fillId="8" borderId="0" applyNumberFormat="0" applyBorder="0" applyAlignment="0" applyProtection="0"/>
    <xf numFmtId="0" fontId="0" fillId="11" borderId="5" applyNumberFormat="0" applyFont="0" applyAlignment="0" applyProtection="0"/>
    <xf numFmtId="0" fontId="12" fillId="0" borderId="0">
      <alignment vertical="center"/>
      <protection/>
    </xf>
    <xf numFmtId="0" fontId="26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2" fillId="6" borderId="0" applyNumberFormat="0" applyBorder="0" applyAlignment="0" applyProtection="0"/>
    <xf numFmtId="176" fontId="2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23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17" fillId="0" borderId="7" applyNumberFormat="0" applyFill="0" applyAlignment="0" applyProtection="0"/>
    <xf numFmtId="0" fontId="19" fillId="15" borderId="0" applyNumberFormat="0" applyBorder="0" applyAlignment="0" applyProtection="0"/>
    <xf numFmtId="176" fontId="21" fillId="0" borderId="0" applyFont="0" applyFill="0" applyBorder="0" applyAlignment="0" applyProtection="0"/>
    <xf numFmtId="0" fontId="30" fillId="0" borderId="8" applyNumberFormat="0" applyFill="0" applyAlignment="0" applyProtection="0"/>
    <xf numFmtId="0" fontId="19" fillId="16" borderId="0" applyNumberFormat="0" applyBorder="0" applyAlignment="0" applyProtection="0"/>
    <xf numFmtId="0" fontId="22" fillId="6" borderId="1" applyNumberFormat="0" applyAlignment="0" applyProtection="0"/>
    <xf numFmtId="0" fontId="13" fillId="5" borderId="2" applyNumberFormat="0" applyAlignment="0" applyProtection="0"/>
    <xf numFmtId="0" fontId="22" fillId="5" borderId="1" applyNumberFormat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22" fillId="5" borderId="1" applyNumberFormat="0" applyAlignment="0" applyProtection="0"/>
    <xf numFmtId="0" fontId="32" fillId="10" borderId="4" applyNumberFormat="0" applyAlignment="0" applyProtection="0"/>
    <xf numFmtId="0" fontId="12" fillId="2" borderId="0" applyNumberFormat="0" applyBorder="0" applyAlignment="0" applyProtection="0"/>
    <xf numFmtId="0" fontId="34" fillId="0" borderId="0">
      <alignment/>
      <protection/>
    </xf>
    <xf numFmtId="0" fontId="19" fillId="3" borderId="0" applyNumberFormat="0" applyBorder="0" applyAlignment="0" applyProtection="0"/>
    <xf numFmtId="0" fontId="14" fillId="4" borderId="0" applyNumberFormat="0" applyBorder="0" applyAlignment="0" applyProtection="0"/>
    <xf numFmtId="0" fontId="24" fillId="0" borderId="3" applyNumberFormat="0" applyFill="0" applyAlignment="0" applyProtection="0"/>
    <xf numFmtId="0" fontId="11" fillId="0" borderId="9" applyNumberFormat="0" applyFill="0" applyAlignment="0" applyProtection="0"/>
    <xf numFmtId="0" fontId="29" fillId="0" borderId="10" applyNumberFormat="0" applyFill="0" applyAlignment="0" applyProtection="0"/>
    <xf numFmtId="0" fontId="14" fillId="4" borderId="0" applyNumberFormat="0" applyBorder="0" applyAlignment="0" applyProtection="0"/>
    <xf numFmtId="0" fontId="12" fillId="4" borderId="0" applyNumberFormat="0" applyBorder="0" applyAlignment="0" applyProtection="0"/>
    <xf numFmtId="0" fontId="15" fillId="14" borderId="0" applyNumberFormat="0" applyBorder="0" applyAlignment="0" applyProtection="0"/>
    <xf numFmtId="0" fontId="14" fillId="4" borderId="0" applyNumberFormat="0" applyBorder="0" applyAlignment="0" applyProtection="0"/>
    <xf numFmtId="0" fontId="12" fillId="17" borderId="0" applyNumberFormat="0" applyBorder="0" applyAlignment="0" applyProtection="0"/>
    <xf numFmtId="0" fontId="32" fillId="10" borderId="4" applyNumberFormat="0" applyAlignment="0" applyProtection="0"/>
    <xf numFmtId="0" fontId="19" fillId="18" borderId="0" applyNumberFormat="0" applyBorder="0" applyAlignment="0" applyProtection="0"/>
    <xf numFmtId="0" fontId="19" fillId="5" borderId="0" applyNumberFormat="0" applyBorder="0" applyAlignment="0" applyProtection="0"/>
    <xf numFmtId="0" fontId="24" fillId="0" borderId="3" applyNumberFormat="0" applyFill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5" fillId="0" borderId="0">
      <alignment/>
      <protection/>
    </xf>
    <xf numFmtId="0" fontId="13" fillId="6" borderId="2" applyNumberFormat="0" applyAlignment="0" applyProtection="0"/>
    <xf numFmtId="0" fontId="12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39" fillId="8" borderId="0" applyNumberFormat="0" applyBorder="0" applyAlignment="0" applyProtection="0"/>
    <xf numFmtId="0" fontId="19" fillId="22" borderId="0" applyNumberFormat="0" applyBorder="0" applyAlignment="0" applyProtection="0"/>
    <xf numFmtId="0" fontId="19" fillId="16" borderId="0" applyNumberFormat="0" applyBorder="0" applyAlignment="0" applyProtection="0"/>
    <xf numFmtId="0" fontId="12" fillId="20" borderId="0" applyNumberFormat="0" applyBorder="0" applyAlignment="0" applyProtection="0"/>
    <xf numFmtId="0" fontId="22" fillId="5" borderId="1" applyNumberFormat="0" applyAlignment="0" applyProtection="0"/>
    <xf numFmtId="0" fontId="12" fillId="20" borderId="0" applyNumberFormat="0" applyBorder="0" applyAlignment="0" applyProtection="0"/>
    <xf numFmtId="0" fontId="19" fillId="23" borderId="0" applyNumberFormat="0" applyBorder="0" applyAlignment="0" applyProtection="0"/>
    <xf numFmtId="0" fontId="12" fillId="21" borderId="0" applyNumberFormat="0" applyBorder="0" applyAlignment="0" applyProtection="0"/>
    <xf numFmtId="0" fontId="19" fillId="23" borderId="0" applyNumberFormat="0" applyBorder="0" applyAlignment="0" applyProtection="0"/>
    <xf numFmtId="0" fontId="25" fillId="8" borderId="0" applyNumberFormat="0" applyBorder="0" applyAlignment="0" applyProtection="0"/>
    <xf numFmtId="0" fontId="19" fillId="24" borderId="0" applyNumberFormat="0" applyBorder="0" applyAlignment="0" applyProtection="0"/>
    <xf numFmtId="0" fontId="12" fillId="4" borderId="0" applyNumberFormat="0" applyBorder="0" applyAlignment="0" applyProtection="0"/>
    <xf numFmtId="0" fontId="15" fillId="14" borderId="0" applyNumberFormat="0" applyBorder="0" applyAlignment="0" applyProtection="0"/>
    <xf numFmtId="0" fontId="12" fillId="13" borderId="0" applyNumberFormat="0" applyBorder="0" applyAlignment="0" applyProtection="0"/>
    <xf numFmtId="0" fontId="19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9" borderId="0" applyNumberFormat="0" applyBorder="0" applyAlignment="0" applyProtection="0"/>
    <xf numFmtId="0" fontId="12" fillId="11" borderId="0" applyNumberFormat="0" applyBorder="0" applyAlignment="0" applyProtection="0"/>
    <xf numFmtId="0" fontId="13" fillId="5" borderId="2" applyNumberFormat="0" applyAlignment="0" applyProtection="0"/>
    <xf numFmtId="0" fontId="12" fillId="19" borderId="0" applyNumberFormat="0" applyBorder="0" applyAlignment="0" applyProtection="0"/>
    <xf numFmtId="0" fontId="0" fillId="0" borderId="0">
      <alignment vertical="center"/>
      <protection/>
    </xf>
    <xf numFmtId="0" fontId="14" fillId="4" borderId="0" applyNumberFormat="0" applyBorder="0" applyAlignment="0" applyProtection="0"/>
    <xf numFmtId="0" fontId="12" fillId="19" borderId="0" applyNumberFormat="0" applyBorder="0" applyAlignment="0" applyProtection="0"/>
    <xf numFmtId="0" fontId="12" fillId="2" borderId="0" applyNumberFormat="0" applyBorder="0" applyAlignment="0" applyProtection="0"/>
    <xf numFmtId="0" fontId="13" fillId="5" borderId="2" applyNumberFormat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5" fillId="0" borderId="0">
      <alignment/>
      <protection/>
    </xf>
    <xf numFmtId="0" fontId="12" fillId="6" borderId="0" applyNumberFormat="0" applyBorder="0" applyAlignment="0" applyProtection="0"/>
    <xf numFmtId="0" fontId="12" fillId="13" borderId="0" applyNumberFormat="0" applyBorder="0" applyAlignment="0" applyProtection="0"/>
    <xf numFmtId="0" fontId="23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20" borderId="0" applyNumberFormat="0" applyBorder="0" applyAlignment="0" applyProtection="0"/>
    <xf numFmtId="0" fontId="0" fillId="0" borderId="0">
      <alignment/>
      <protection/>
    </xf>
    <xf numFmtId="0" fontId="12" fillId="6" borderId="0" applyNumberFormat="0" applyBorder="0" applyAlignment="0" applyProtection="0"/>
    <xf numFmtId="0" fontId="0" fillId="0" borderId="0">
      <alignment vertical="center"/>
      <protection/>
    </xf>
    <xf numFmtId="0" fontId="12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38" fillId="25" borderId="0" applyNumberFormat="0" applyBorder="0" applyAlignment="0" applyProtection="0"/>
    <xf numFmtId="0" fontId="12" fillId="11" borderId="0" applyNumberFormat="0" applyBorder="0" applyAlignment="0" applyProtection="0"/>
    <xf numFmtId="0" fontId="19" fillId="16" borderId="0" applyNumberFormat="0" applyBorder="0" applyAlignment="0" applyProtection="0"/>
    <xf numFmtId="0" fontId="12" fillId="17" borderId="0" applyNumberFormat="0" applyBorder="0" applyAlignment="0" applyProtection="0"/>
    <xf numFmtId="40" fontId="35" fillId="0" borderId="0" applyFont="0" applyFill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12" fillId="17" borderId="0" applyNumberFormat="0" applyBorder="0" applyAlignment="0" applyProtection="0"/>
    <xf numFmtId="0" fontId="14" fillId="4" borderId="0" applyNumberFormat="0" applyBorder="0" applyAlignment="0" applyProtection="0"/>
    <xf numFmtId="0" fontId="12" fillId="17" borderId="0" applyNumberFormat="0" applyBorder="0" applyAlignment="0" applyProtection="0"/>
    <xf numFmtId="0" fontId="14" fillId="4" borderId="0" applyNumberFormat="0" applyBorder="0" applyAlignment="0" applyProtection="0"/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178" fontId="28" fillId="0" borderId="0" applyFont="0" applyFill="0" applyBorder="0" applyAlignment="0" applyProtection="0"/>
    <xf numFmtId="0" fontId="19" fillId="26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9" fillId="25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21" borderId="0" applyNumberFormat="0" applyBorder="0" applyAlignment="0" applyProtection="0"/>
    <xf numFmtId="0" fontId="12" fillId="5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37" fillId="6" borderId="1" applyNumberFormat="0" applyAlignment="0" applyProtection="0"/>
    <xf numFmtId="0" fontId="0" fillId="11" borderId="5" applyNumberFormat="0" applyFont="0" applyAlignment="0" applyProtection="0"/>
    <xf numFmtId="0" fontId="12" fillId="1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9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179" fontId="40" fillId="0" borderId="11">
      <alignment vertical="center"/>
      <protection locked="0"/>
    </xf>
    <xf numFmtId="0" fontId="12" fillId="2" borderId="0" applyNumberFormat="0" applyBorder="0" applyAlignment="0" applyProtection="0"/>
    <xf numFmtId="0" fontId="14" fillId="4" borderId="0" applyNumberFormat="0" applyBorder="0" applyAlignment="0" applyProtection="0"/>
    <xf numFmtId="0" fontId="12" fillId="14" borderId="0" applyNumberFormat="0" applyBorder="0" applyAlignment="0" applyProtection="0"/>
    <xf numFmtId="0" fontId="22" fillId="5" borderId="1" applyNumberFormat="0" applyAlignment="0" applyProtection="0"/>
    <xf numFmtId="0" fontId="12" fillId="7" borderId="0" applyNumberFormat="0" applyBorder="0" applyAlignment="0" applyProtection="0"/>
    <xf numFmtId="0" fontId="19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12" fillId="7" borderId="0" applyNumberFormat="0" applyBorder="0" applyAlignment="0" applyProtection="0"/>
    <xf numFmtId="0" fontId="14" fillId="4" borderId="0" applyNumberFormat="0" applyBorder="0" applyAlignment="0" applyProtection="0"/>
    <xf numFmtId="0" fontId="12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12" fillId="5" borderId="0" applyNumberFormat="0" applyBorder="0" applyAlignment="0" applyProtection="0"/>
    <xf numFmtId="0" fontId="19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0" borderId="0">
      <alignment vertical="center"/>
      <protection/>
    </xf>
    <xf numFmtId="0" fontId="36" fillId="10" borderId="4" applyNumberFormat="0" applyAlignment="0" applyProtection="0"/>
    <xf numFmtId="0" fontId="12" fillId="5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4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9" fillId="16" borderId="0" applyNumberFormat="0" applyBorder="0" applyAlignment="0" applyProtection="0"/>
    <xf numFmtId="0" fontId="12" fillId="21" borderId="0" applyNumberFormat="0" applyBorder="0" applyAlignment="0" applyProtection="0"/>
    <xf numFmtId="0" fontId="14" fillId="4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9" fillId="23" borderId="0" applyNumberFormat="0" applyBorder="0" applyAlignment="0" applyProtection="0"/>
    <xf numFmtId="0" fontId="25" fillId="8" borderId="0" applyNumberFormat="0" applyBorder="0" applyAlignment="0" applyProtection="0"/>
    <xf numFmtId="0" fontId="12" fillId="21" borderId="0" applyNumberFormat="0" applyBorder="0" applyAlignment="0" applyProtection="0"/>
    <xf numFmtId="0" fontId="38" fillId="22" borderId="0" applyNumberFormat="0" applyBorder="0" applyAlignment="0" applyProtection="0"/>
    <xf numFmtId="0" fontId="12" fillId="19" borderId="0" applyNumberFormat="0" applyBorder="0" applyAlignment="0" applyProtection="0"/>
    <xf numFmtId="0" fontId="12" fillId="2" borderId="0" applyNumberFormat="0" applyBorder="0" applyAlignment="0" applyProtection="0"/>
    <xf numFmtId="0" fontId="12" fillId="13" borderId="0" applyNumberFormat="0" applyBorder="0" applyAlignment="0" applyProtection="0"/>
    <xf numFmtId="0" fontId="5" fillId="0" borderId="0">
      <alignment/>
      <protection/>
    </xf>
    <xf numFmtId="0" fontId="12" fillId="2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12" fillId="13" borderId="0" applyNumberFormat="0" applyBorder="0" applyAlignment="0" applyProtection="0"/>
    <xf numFmtId="0" fontId="19" fillId="22" borderId="0" applyNumberFormat="0" applyBorder="0" applyAlignment="0" applyProtection="0"/>
    <xf numFmtId="0" fontId="12" fillId="13" borderId="0" applyNumberFormat="0" applyBorder="0" applyAlignment="0" applyProtection="0"/>
    <xf numFmtId="41" fontId="43" fillId="0" borderId="0" applyFont="0" applyFill="0" applyBorder="0" applyAlignment="0" applyProtection="0"/>
    <xf numFmtId="0" fontId="14" fillId="4" borderId="0" applyNumberFormat="0" applyBorder="0" applyAlignment="0" applyProtection="0"/>
    <xf numFmtId="0" fontId="12" fillId="5" borderId="0" applyNumberFormat="0" applyBorder="0" applyAlignment="0" applyProtection="0"/>
    <xf numFmtId="0" fontId="38" fillId="23" borderId="0" applyNumberFormat="0" applyBorder="0" applyAlignment="0" applyProtection="0"/>
    <xf numFmtId="38" fontId="35" fillId="0" borderId="0" applyFont="0" applyFill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2" borderId="0" applyNumberFormat="0" applyBorder="0" applyAlignment="0" applyProtection="0"/>
    <xf numFmtId="0" fontId="19" fillId="15" borderId="0" applyNumberFormat="0" applyBorder="0" applyAlignment="0" applyProtection="0"/>
    <xf numFmtId="0" fontId="19" fillId="21" borderId="0" applyNumberFormat="0" applyBorder="0" applyAlignment="0" applyProtection="0"/>
    <xf numFmtId="0" fontId="38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12" fillId="0" borderId="0">
      <alignment vertical="center"/>
      <protection/>
    </xf>
    <xf numFmtId="0" fontId="19" fillId="12" borderId="0" applyNumberFormat="0" applyBorder="0" applyAlignment="0" applyProtection="0"/>
    <xf numFmtId="0" fontId="0" fillId="11" borderId="5" applyNumberFormat="0" applyFont="0" applyAlignment="0" applyProtection="0"/>
    <xf numFmtId="0" fontId="19" fillId="12" borderId="0" applyNumberFormat="0" applyBorder="0" applyAlignment="0" applyProtection="0"/>
    <xf numFmtId="0" fontId="38" fillId="1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25" fillId="8" borderId="0" applyNumberFormat="0" applyBorder="0" applyAlignment="0" applyProtection="0"/>
    <xf numFmtId="0" fontId="19" fillId="7" borderId="0" applyNumberFormat="0" applyBorder="0" applyAlignment="0" applyProtection="0"/>
    <xf numFmtId="0" fontId="14" fillId="4" borderId="0" applyNumberFormat="0" applyBorder="0" applyAlignment="0" applyProtection="0"/>
    <xf numFmtId="0" fontId="38" fillId="5" borderId="0" applyNumberFormat="0" applyBorder="0" applyAlignment="0" applyProtection="0"/>
    <xf numFmtId="0" fontId="19" fillId="16" borderId="0" applyNumberFormat="0" applyBorder="0" applyAlignment="0" applyProtection="0"/>
    <xf numFmtId="0" fontId="19" fillId="3" borderId="0" applyNumberFormat="0" applyBorder="0" applyAlignment="0" applyProtection="0"/>
    <xf numFmtId="0" fontId="19" fillId="16" borderId="0" applyNumberFormat="0" applyBorder="0" applyAlignment="0" applyProtection="0"/>
    <xf numFmtId="0" fontId="21" fillId="0" borderId="0">
      <alignment/>
      <protection/>
    </xf>
    <xf numFmtId="0" fontId="19" fillId="2" borderId="0" applyNumberFormat="0" applyBorder="0" applyAlignment="0" applyProtection="0"/>
    <xf numFmtId="0" fontId="38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19" fillId="9" borderId="0" applyNumberFormat="0" applyBorder="0" applyAlignment="0" applyProtection="0"/>
    <xf numFmtId="0" fontId="51" fillId="0" borderId="12">
      <alignment horizontal="left" vertical="center"/>
      <protection/>
    </xf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38" fillId="3" borderId="0" applyNumberFormat="0" applyBorder="0" applyAlignment="0" applyProtection="0"/>
    <xf numFmtId="0" fontId="19" fillId="5" borderId="0" applyNumberFormat="0" applyBorder="0" applyAlignment="0" applyProtection="0"/>
    <xf numFmtId="0" fontId="24" fillId="0" borderId="3" applyNumberFormat="0" applyFill="0" applyAlignment="0" applyProtection="0"/>
    <xf numFmtId="180" fontId="26" fillId="0" borderId="0" applyFill="0" applyBorder="0" applyAlignment="0">
      <protection/>
    </xf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14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12" fillId="0" borderId="0">
      <alignment vertical="center"/>
      <protection/>
    </xf>
    <xf numFmtId="0" fontId="26" fillId="0" borderId="0" applyNumberFormat="0" applyFill="0" applyBorder="0" applyAlignment="0" applyProtection="0"/>
    <xf numFmtId="0" fontId="12" fillId="0" borderId="0">
      <alignment vertical="center"/>
      <protection/>
    </xf>
    <xf numFmtId="0" fontId="14" fillId="4" borderId="0" applyNumberFormat="0" applyBorder="0" applyAlignment="0" applyProtection="0"/>
    <xf numFmtId="0" fontId="16" fillId="0" borderId="0" applyNumberFormat="0" applyFill="0" applyBorder="0" applyAlignment="0" applyProtection="0"/>
    <xf numFmtId="43" fontId="43" fillId="0" borderId="0" applyFont="0" applyFill="0" applyBorder="0" applyAlignment="0" applyProtection="0"/>
    <xf numFmtId="0" fontId="43" fillId="0" borderId="0">
      <alignment/>
      <protection/>
    </xf>
    <xf numFmtId="0" fontId="5" fillId="0" borderId="0">
      <alignment/>
      <protection/>
    </xf>
    <xf numFmtId="10" fontId="44" fillId="6" borderId="11" applyNumberFormat="0" applyBorder="0" applyAlignment="0" applyProtection="0"/>
    <xf numFmtId="38" fontId="44" fillId="5" borderId="0" applyNumberFormat="0" applyBorder="0" applyAlignment="0" applyProtection="0"/>
    <xf numFmtId="0" fontId="46" fillId="0" borderId="7" applyNumberFormat="0" applyFill="0" applyAlignment="0" applyProtection="0"/>
    <xf numFmtId="0" fontId="51" fillId="0" borderId="13" applyNumberFormat="0" applyAlignment="0" applyProtection="0"/>
    <xf numFmtId="0" fontId="19" fillId="23" borderId="0" applyNumberFormat="0" applyBorder="0" applyAlignment="0" applyProtection="0"/>
    <xf numFmtId="37" fontId="47" fillId="0" borderId="0">
      <alignment/>
      <protection/>
    </xf>
    <xf numFmtId="0" fontId="48" fillId="0" borderId="0">
      <alignment/>
      <protection/>
    </xf>
    <xf numFmtId="0" fontId="50" fillId="0" borderId="0">
      <alignment/>
      <protection/>
    </xf>
    <xf numFmtId="10" fontId="43" fillId="0" borderId="0" applyFont="0" applyFill="0" applyBorder="0" applyAlignment="0" applyProtection="0"/>
    <xf numFmtId="0" fontId="14" fillId="4" borderId="0" applyNumberFormat="0" applyBorder="0" applyAlignment="0" applyProtection="0"/>
    <xf numFmtId="0" fontId="41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14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29" fillId="0" borderId="10" applyNumberFormat="0" applyFill="0" applyAlignment="0" applyProtection="0"/>
    <xf numFmtId="0" fontId="33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0" fillId="0" borderId="0">
      <alignment/>
      <protection/>
    </xf>
    <xf numFmtId="0" fontId="17" fillId="0" borderId="7" applyNumberFormat="0" applyFill="0" applyAlignment="0" applyProtection="0"/>
    <xf numFmtId="0" fontId="54" fillId="0" borderId="9" applyNumberFormat="0" applyFill="0" applyAlignment="0" applyProtection="0"/>
    <xf numFmtId="0" fontId="49" fillId="0" borderId="15" applyNumberFormat="0" applyFill="0" applyAlignment="0" applyProtection="0"/>
    <xf numFmtId="0" fontId="30" fillId="0" borderId="8" applyNumberFormat="0" applyFill="0" applyAlignment="0" applyProtection="0"/>
    <xf numFmtId="0" fontId="29" fillId="0" borderId="16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4" fillId="0" borderId="0">
      <alignment/>
      <protection/>
    </xf>
    <xf numFmtId="0" fontId="53" fillId="0" borderId="17" applyNumberFormat="0" applyFill="0" applyAlignment="0" applyProtection="0"/>
    <xf numFmtId="0" fontId="2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>
      <alignment horizontal="centerContinuous" vertical="center"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0" fillId="0" borderId="11">
      <alignment horizontal="distributed" vertical="center" wrapText="1"/>
      <protection/>
    </xf>
    <xf numFmtId="0" fontId="14" fillId="4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43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14" fillId="4" borderId="0" applyNumberFormat="0" applyBorder="0" applyAlignment="0" applyProtection="0"/>
    <xf numFmtId="41" fontId="3" fillId="0" borderId="0" applyFont="0" applyFill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0" fillId="2" borderId="1" applyNumberFormat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9" fillId="0" borderId="10" applyNumberFormat="0" applyFill="0" applyAlignment="0" applyProtection="0"/>
    <xf numFmtId="0" fontId="25" fillId="8" borderId="0" applyNumberFormat="0" applyBorder="0" applyAlignment="0" applyProtection="0"/>
    <xf numFmtId="0" fontId="19" fillId="10" borderId="0" applyNumberFormat="0" applyBorder="0" applyAlignment="0" applyProtection="0"/>
    <xf numFmtId="0" fontId="25" fillId="8" borderId="0" applyNumberFormat="0" applyBorder="0" applyAlignment="0" applyProtection="0"/>
    <xf numFmtId="0" fontId="19" fillId="23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2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6" fillId="0" borderId="0" applyNumberFormat="0" applyFill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19" fillId="24" borderId="0" applyNumberFormat="0" applyBorder="0" applyAlignment="0" applyProtection="0"/>
    <xf numFmtId="0" fontId="0" fillId="0" borderId="0">
      <alignment/>
      <protection/>
    </xf>
    <xf numFmtId="0" fontId="12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9" fillId="1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9" fillId="1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2" fillId="5" borderId="1" applyNumberFormat="0" applyAlignment="0" applyProtection="0"/>
    <xf numFmtId="0" fontId="32" fillId="10" borderId="4" applyNumberFormat="0" applyAlignment="0" applyProtection="0"/>
    <xf numFmtId="0" fontId="32" fillId="10" borderId="4" applyNumberFormat="0" applyAlignment="0" applyProtection="0"/>
    <xf numFmtId="0" fontId="32" fillId="10" borderId="4" applyNumberFormat="0" applyAlignment="0" applyProtection="0"/>
    <xf numFmtId="0" fontId="19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55" fillId="0" borderId="19" applyNumberFormat="0" applyFill="0" applyAlignment="0" applyProtection="0"/>
    <xf numFmtId="0" fontId="35" fillId="0" borderId="0" applyFont="0" applyFill="0" applyBorder="0" applyAlignment="0" applyProtection="0"/>
    <xf numFmtId="0" fontId="57" fillId="0" borderId="0">
      <alignment/>
      <protection/>
    </xf>
    <xf numFmtId="0" fontId="35" fillId="0" borderId="0" applyFont="0" applyFill="0" applyBorder="0" applyAlignment="0" applyProtection="0"/>
    <xf numFmtId="0" fontId="58" fillId="0" borderId="0">
      <alignment/>
      <protection/>
    </xf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4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38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38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2" borderId="0" applyNumberFormat="0" applyBorder="0" applyAlignment="0" applyProtection="0"/>
    <xf numFmtId="0" fontId="15" fillId="14" borderId="0" applyNumberFormat="0" applyBorder="0" applyAlignment="0" applyProtection="0"/>
    <xf numFmtId="0" fontId="56" fillId="14" borderId="0" applyNumberFormat="0" applyBorder="0" applyAlignment="0" applyProtection="0"/>
    <xf numFmtId="0" fontId="13" fillId="6" borderId="2" applyNumberFormat="0" applyAlignment="0" applyProtection="0"/>
    <xf numFmtId="0" fontId="13" fillId="5" borderId="2" applyNumberFormat="0" applyAlignment="0" applyProtection="0"/>
    <xf numFmtId="0" fontId="13" fillId="6" borderId="2" applyNumberFormat="0" applyAlignment="0" applyProtection="0"/>
    <xf numFmtId="0" fontId="20" fillId="2" borderId="1" applyNumberFormat="0" applyAlignment="0" applyProtection="0"/>
    <xf numFmtId="0" fontId="20" fillId="2" borderId="1" applyNumberFormat="0" applyAlignment="0" applyProtection="0"/>
    <xf numFmtId="1" fontId="40" fillId="0" borderId="11">
      <alignment vertical="center"/>
      <protection locked="0"/>
    </xf>
    <xf numFmtId="0" fontId="43" fillId="0" borderId="0">
      <alignment/>
      <protection/>
    </xf>
    <xf numFmtId="0" fontId="0" fillId="11" borderId="5" applyNumberFormat="0" applyFont="0" applyAlignment="0" applyProtection="0"/>
    <xf numFmtId="0" fontId="12" fillId="11" borderId="5" applyNumberFormat="0" applyFont="0" applyAlignment="0" applyProtection="0"/>
    <xf numFmtId="0" fontId="12" fillId="11" borderId="5" applyNumberFormat="0" applyFont="0" applyAlignment="0" applyProtection="0"/>
  </cellStyleXfs>
  <cellXfs count="189">
    <xf numFmtId="0" fontId="0" fillId="0" borderId="0" xfId="0" applyAlignment="1">
      <alignment vertical="center"/>
    </xf>
    <xf numFmtId="0" fontId="0" fillId="0" borderId="0" xfId="373" applyFont="1">
      <alignment/>
      <protection/>
    </xf>
    <xf numFmtId="43" fontId="0" fillId="0" borderId="0" xfId="373" applyNumberFormat="1" applyFont="1">
      <alignment/>
      <protection/>
    </xf>
    <xf numFmtId="0" fontId="0" fillId="0" borderId="0" xfId="373" applyFont="1" applyBorder="1">
      <alignment/>
      <protection/>
    </xf>
    <xf numFmtId="0" fontId="0" fillId="0" borderId="0" xfId="375" applyFont="1" applyAlignment="1">
      <alignment vertical="center"/>
      <protection/>
    </xf>
    <xf numFmtId="0" fontId="1" fillId="0" borderId="0" xfId="372" applyFont="1" applyBorder="1" applyAlignment="1">
      <alignment horizontal="center" vertical="center"/>
      <protection/>
    </xf>
    <xf numFmtId="0" fontId="2" fillId="0" borderId="0" xfId="373" applyFont="1" applyAlignment="1">
      <alignment vertical="center"/>
      <protection/>
    </xf>
    <xf numFmtId="43" fontId="2" fillId="0" borderId="0" xfId="373" applyNumberFormat="1" applyFont="1" applyAlignment="1">
      <alignment vertical="center"/>
      <protection/>
    </xf>
    <xf numFmtId="0" fontId="2" fillId="0" borderId="20" xfId="373" applyFont="1" applyBorder="1" applyAlignment="1">
      <alignment horizontal="left" vertical="center" wrapText="1"/>
      <protection/>
    </xf>
    <xf numFmtId="0" fontId="2" fillId="0" borderId="11" xfId="373" applyFont="1" applyBorder="1" applyAlignment="1">
      <alignment horizontal="center" vertical="center"/>
      <protection/>
    </xf>
    <xf numFmtId="43" fontId="2" fillId="0" borderId="11" xfId="373" applyNumberFormat="1" applyFont="1" applyBorder="1" applyAlignment="1">
      <alignment horizontal="center" vertical="center"/>
      <protection/>
    </xf>
    <xf numFmtId="0" fontId="2" fillId="0" borderId="11" xfId="373" applyFont="1" applyFill="1" applyBorder="1" applyAlignment="1">
      <alignment vertical="center"/>
      <protection/>
    </xf>
    <xf numFmtId="185" fontId="3" fillId="0" borderId="11" xfId="373" applyNumberFormat="1" applyFont="1" applyFill="1" applyBorder="1" applyAlignment="1">
      <alignment horizontal="center" vertical="center"/>
      <protection/>
    </xf>
    <xf numFmtId="186" fontId="2" fillId="0" borderId="11" xfId="373" applyNumberFormat="1" applyFont="1" applyFill="1" applyBorder="1" applyAlignment="1">
      <alignment vertical="center"/>
      <protection/>
    </xf>
    <xf numFmtId="0" fontId="2" fillId="0" borderId="11" xfId="373" applyFont="1" applyFill="1" applyBorder="1" applyAlignment="1">
      <alignment vertical="center" wrapText="1"/>
      <protection/>
    </xf>
    <xf numFmtId="187" fontId="3" fillId="0" borderId="11" xfId="373" applyNumberFormat="1" applyFont="1" applyFill="1" applyBorder="1" applyAlignment="1">
      <alignment horizontal="center" vertical="center"/>
      <protection/>
    </xf>
    <xf numFmtId="0" fontId="2" fillId="0" borderId="11" xfId="373" applyFont="1" applyBorder="1" applyAlignment="1">
      <alignment vertical="center"/>
      <protection/>
    </xf>
    <xf numFmtId="185" fontId="3" fillId="0" borderId="11" xfId="373" applyNumberFormat="1" applyFont="1" applyFill="1" applyBorder="1" applyAlignment="1">
      <alignment vertical="center"/>
      <protection/>
    </xf>
    <xf numFmtId="186" fontId="2" fillId="0" borderId="11" xfId="373" applyNumberFormat="1" applyFont="1" applyFill="1" applyBorder="1" applyAlignment="1">
      <alignment vertical="center" wrapText="1"/>
      <protection/>
    </xf>
    <xf numFmtId="186" fontId="2" fillId="0" borderId="21" xfId="373" applyNumberFormat="1" applyFont="1" applyFill="1" applyBorder="1" applyAlignment="1">
      <alignment vertical="center"/>
      <protection/>
    </xf>
    <xf numFmtId="186" fontId="2" fillId="0" borderId="11" xfId="373" applyNumberFormat="1" applyFont="1" applyBorder="1" applyAlignment="1">
      <alignment vertical="center"/>
      <protection/>
    </xf>
    <xf numFmtId="43" fontId="3" fillId="0" borderId="11" xfId="373" applyNumberFormat="1" applyFont="1" applyBorder="1" applyAlignment="1">
      <alignment vertical="center"/>
      <protection/>
    </xf>
    <xf numFmtId="0" fontId="4" fillId="0" borderId="11" xfId="373" applyFont="1" applyBorder="1" applyAlignment="1">
      <alignment vertical="center"/>
      <protection/>
    </xf>
    <xf numFmtId="0" fontId="0" fillId="0" borderId="0" xfId="374">
      <alignment/>
      <protection/>
    </xf>
    <xf numFmtId="188" fontId="0" fillId="0" borderId="0" xfId="374" applyNumberFormat="1">
      <alignment/>
      <protection/>
    </xf>
    <xf numFmtId="0" fontId="0" fillId="0" borderId="0" xfId="375" applyFont="1" applyAlignment="1">
      <alignment vertical="center"/>
      <protection/>
    </xf>
    <xf numFmtId="188" fontId="0" fillId="0" borderId="0" xfId="372" applyNumberFormat="1" applyFont="1" applyAlignment="1">
      <alignment vertical="center"/>
      <protection/>
    </xf>
    <xf numFmtId="0" fontId="0" fillId="0" borderId="0" xfId="372" applyFont="1" applyAlignment="1">
      <alignment vertical="center"/>
      <protection/>
    </xf>
    <xf numFmtId="0" fontId="0" fillId="0" borderId="0" xfId="372" applyFont="1" applyBorder="1" applyAlignment="1">
      <alignment horizontal="center" vertical="center"/>
      <protection/>
    </xf>
    <xf numFmtId="188" fontId="0" fillId="0" borderId="0" xfId="372" applyNumberFormat="1" applyFont="1" applyBorder="1" applyAlignment="1">
      <alignment horizontal="center" vertical="center"/>
      <protection/>
    </xf>
    <xf numFmtId="0" fontId="2" fillId="0" borderId="0" xfId="372" applyFont="1" applyBorder="1" applyAlignment="1">
      <alignment horizontal="center" vertical="center"/>
      <protection/>
    </xf>
    <xf numFmtId="0" fontId="2" fillId="0" borderId="11" xfId="372" applyFont="1" applyBorder="1" applyAlignment="1">
      <alignment horizontal="center" vertical="center"/>
      <protection/>
    </xf>
    <xf numFmtId="188" fontId="2" fillId="0" borderId="11" xfId="372" applyNumberFormat="1" applyFont="1" applyBorder="1" applyAlignment="1">
      <alignment horizontal="center" vertical="center"/>
      <protection/>
    </xf>
    <xf numFmtId="0" fontId="2" fillId="0" borderId="11" xfId="372" applyFont="1" applyBorder="1" applyAlignment="1">
      <alignment vertical="center"/>
      <protection/>
    </xf>
    <xf numFmtId="188" fontId="3" fillId="0" borderId="11" xfId="372" applyNumberFormat="1" applyFont="1" applyBorder="1" applyAlignment="1">
      <alignment horizontal="center" vertical="center"/>
      <protection/>
    </xf>
    <xf numFmtId="0" fontId="3" fillId="0" borderId="11" xfId="372" applyFont="1" applyBorder="1" applyAlignment="1">
      <alignment horizontal="center" vertical="center"/>
      <protection/>
    </xf>
    <xf numFmtId="0" fontId="2" fillId="0" borderId="11" xfId="372" applyFont="1" applyBorder="1" applyAlignment="1">
      <alignment vertical="center" wrapText="1"/>
      <protection/>
    </xf>
    <xf numFmtId="0" fontId="0" fillId="0" borderId="11" xfId="370" applyBorder="1">
      <alignment/>
      <protection/>
    </xf>
    <xf numFmtId="188" fontId="0" fillId="0" borderId="11" xfId="370" applyNumberFormat="1" applyBorder="1">
      <alignment/>
      <protection/>
    </xf>
    <xf numFmtId="0" fontId="4" fillId="0" borderId="11" xfId="372" applyFont="1" applyBorder="1" applyAlignment="1">
      <alignment vertical="center"/>
      <protection/>
    </xf>
    <xf numFmtId="0" fontId="0" fillId="0" borderId="0" xfId="374" applyFont="1">
      <alignment/>
      <protection/>
    </xf>
    <xf numFmtId="0" fontId="0" fillId="0" borderId="0" xfId="0" applyFill="1" applyAlignment="1">
      <alignment/>
    </xf>
    <xf numFmtId="0" fontId="0" fillId="6" borderId="0" xfId="375" applyFont="1" applyFill="1" applyAlignment="1">
      <alignment vertical="center" wrapText="1"/>
      <protection/>
    </xf>
    <xf numFmtId="0" fontId="5" fillId="6" borderId="0" xfId="375" applyFont="1" applyFill="1" applyAlignment="1">
      <alignment vertical="center" wrapText="1"/>
      <protection/>
    </xf>
    <xf numFmtId="189" fontId="3" fillId="6" borderId="0" xfId="375" applyNumberFormat="1" applyFont="1" applyFill="1" applyBorder="1" applyAlignment="1">
      <alignment horizontal="center" vertical="center" wrapText="1"/>
      <protection/>
    </xf>
    <xf numFmtId="189" fontId="3" fillId="6" borderId="0" xfId="375" applyNumberFormat="1" applyFont="1" applyFill="1" applyBorder="1" applyAlignment="1">
      <alignment horizontal="center" vertical="center"/>
      <protection/>
    </xf>
    <xf numFmtId="0" fontId="3" fillId="6" borderId="0" xfId="375" applyFont="1" applyFill="1" applyAlignment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3" fontId="2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11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 applyProtection="1">
      <alignment/>
      <protection/>
    </xf>
    <xf numFmtId="3" fontId="6" fillId="0" borderId="0" xfId="0" applyNumberFormat="1" applyFont="1" applyFill="1" applyAlignment="1" applyProtection="1">
      <alignment horizontal="center" vertical="center"/>
      <protection/>
    </xf>
    <xf numFmtId="3" fontId="2" fillId="0" borderId="0" xfId="0" applyNumberFormat="1" applyFont="1" applyFill="1" applyAlignment="1" applyProtection="1">
      <alignment horizontal="right" vertical="center"/>
      <protection/>
    </xf>
    <xf numFmtId="3" fontId="2" fillId="0" borderId="11" xfId="0" applyNumberFormat="1" applyFont="1" applyFill="1" applyBorder="1" applyAlignment="1" applyProtection="1">
      <alignment horizontal="center" vertical="center"/>
      <protection/>
    </xf>
    <xf numFmtId="3" fontId="2" fillId="0" borderId="11" xfId="0" applyNumberFormat="1" applyFont="1" applyFill="1" applyBorder="1" applyAlignment="1" applyProtection="1">
      <alignment horizontal="center" vertical="center" wrapText="1"/>
      <protection/>
    </xf>
    <xf numFmtId="3" fontId="2" fillId="0" borderId="11" xfId="0" applyNumberFormat="1" applyFont="1" applyFill="1" applyBorder="1" applyAlignment="1" applyProtection="1">
      <alignment vertical="center"/>
      <protection/>
    </xf>
    <xf numFmtId="3" fontId="0" fillId="0" borderId="0" xfId="374" applyNumberFormat="1" applyFont="1" applyFill="1" applyProtection="1">
      <alignment/>
      <protection/>
    </xf>
    <xf numFmtId="0" fontId="1" fillId="6" borderId="0" xfId="375" applyFont="1" applyFill="1" applyBorder="1" applyAlignment="1" applyProtection="1">
      <alignment horizontal="center" vertical="center" wrapText="1"/>
      <protection locked="0"/>
    </xf>
    <xf numFmtId="189" fontId="3" fillId="6" borderId="0" xfId="375" applyNumberFormat="1" applyFont="1" applyFill="1" applyBorder="1" applyAlignment="1">
      <alignment vertical="center" wrapText="1"/>
      <protection/>
    </xf>
    <xf numFmtId="0" fontId="2" fillId="0" borderId="20" xfId="117" applyNumberFormat="1" applyFont="1" applyFill="1" applyBorder="1" applyAlignment="1" applyProtection="1">
      <alignment horizontal="center" vertical="center"/>
      <protection/>
    </xf>
    <xf numFmtId="189" fontId="3" fillId="6" borderId="0" xfId="375" applyNumberFormat="1" applyFont="1" applyFill="1" applyBorder="1" applyAlignment="1">
      <alignment vertical="center"/>
      <protection/>
    </xf>
    <xf numFmtId="0" fontId="3" fillId="6" borderId="0" xfId="375" applyFont="1" applyFill="1" applyBorder="1" applyAlignment="1">
      <alignment horizontal="right" vertical="center"/>
      <protection/>
    </xf>
    <xf numFmtId="3" fontId="2" fillId="6" borderId="11" xfId="374" applyNumberFormat="1" applyFont="1" applyFill="1" applyBorder="1" applyAlignment="1" applyProtection="1">
      <alignment horizontal="center" vertical="center"/>
      <protection/>
    </xf>
    <xf numFmtId="3" fontId="2" fillId="6" borderId="22" xfId="374" applyNumberFormat="1" applyFont="1" applyFill="1" applyBorder="1" applyAlignment="1" applyProtection="1">
      <alignment horizontal="center" vertical="center"/>
      <protection/>
    </xf>
    <xf numFmtId="3" fontId="2" fillId="5" borderId="23" xfId="374" applyNumberFormat="1" applyFont="1" applyFill="1" applyBorder="1" applyAlignment="1" applyProtection="1">
      <alignment horizontal="right" vertical="center"/>
      <protection/>
    </xf>
    <xf numFmtId="3" fontId="2" fillId="6" borderId="11" xfId="374" applyNumberFormat="1" applyFont="1" applyFill="1" applyBorder="1" applyAlignment="1" applyProtection="1">
      <alignment vertical="center"/>
      <protection/>
    </xf>
    <xf numFmtId="3" fontId="2" fillId="6" borderId="11" xfId="374" applyNumberFormat="1" applyFont="1" applyFill="1" applyBorder="1" applyAlignment="1" applyProtection="1">
      <alignment horizontal="right" vertical="center"/>
      <protection/>
    </xf>
    <xf numFmtId="3" fontId="2" fillId="6" borderId="24" xfId="374" applyNumberFormat="1" applyFont="1" applyFill="1" applyBorder="1" applyAlignment="1" applyProtection="1">
      <alignment horizontal="right" vertical="center"/>
      <protection/>
    </xf>
    <xf numFmtId="3" fontId="2" fillId="0" borderId="11" xfId="374" applyNumberFormat="1" applyFont="1" applyFill="1" applyBorder="1" applyAlignment="1" applyProtection="1">
      <alignment vertical="center"/>
      <protection/>
    </xf>
    <xf numFmtId="3" fontId="2" fillId="14" borderId="11" xfId="374" applyNumberFormat="1" applyFont="1" applyFill="1" applyBorder="1" applyAlignment="1" applyProtection="1">
      <alignment vertical="center"/>
      <protection/>
    </xf>
    <xf numFmtId="3" fontId="2" fillId="6" borderId="25" xfId="374" applyNumberFormat="1" applyFont="1" applyFill="1" applyBorder="1" applyAlignment="1" applyProtection="1">
      <alignment vertical="center"/>
      <protection/>
    </xf>
    <xf numFmtId="3" fontId="2" fillId="6" borderId="26" xfId="374" applyNumberFormat="1" applyFont="1" applyFill="1" applyBorder="1" applyAlignment="1" applyProtection="1">
      <alignment horizontal="right" vertical="center"/>
      <protection/>
    </xf>
    <xf numFmtId="3" fontId="2" fillId="0" borderId="24" xfId="374" applyNumberFormat="1" applyFont="1" applyFill="1" applyBorder="1" applyAlignment="1" applyProtection="1">
      <alignment vertical="center"/>
      <protection/>
    </xf>
    <xf numFmtId="3" fontId="2" fillId="6" borderId="11" xfId="374" applyNumberFormat="1" applyFont="1" applyFill="1" applyBorder="1" applyAlignment="1" applyProtection="1">
      <alignment horizontal="right" vertical="center" wrapText="1"/>
      <protection/>
    </xf>
    <xf numFmtId="3" fontId="2" fillId="6" borderId="24" xfId="374" applyNumberFormat="1" applyFont="1" applyFill="1" applyBorder="1" applyAlignment="1" applyProtection="1">
      <alignment horizontal="right" vertical="center" wrapText="1"/>
      <protection/>
    </xf>
    <xf numFmtId="3" fontId="0" fillId="0" borderId="0" xfId="374" applyNumberFormat="1" applyFont="1">
      <alignment/>
      <protection/>
    </xf>
    <xf numFmtId="3" fontId="2" fillId="6" borderId="25" xfId="374" applyNumberFormat="1" applyFont="1" applyFill="1" applyBorder="1" applyAlignment="1" applyProtection="1">
      <alignment horizontal="center" vertical="center"/>
      <protection/>
    </xf>
    <xf numFmtId="0" fontId="3" fillId="0" borderId="0" xfId="375" applyFont="1" applyFill="1" applyAlignment="1" applyProtection="1">
      <alignment vertical="center"/>
      <protection locked="0"/>
    </xf>
    <xf numFmtId="0" fontId="3" fillId="6" borderId="0" xfId="375" applyFont="1" applyFill="1" applyAlignment="1">
      <alignment vertical="center"/>
      <protection/>
    </xf>
    <xf numFmtId="0" fontId="3" fillId="0" borderId="0" xfId="375" applyFont="1" applyFill="1" applyAlignment="1">
      <alignment vertical="center"/>
      <protection/>
    </xf>
    <xf numFmtId="190" fontId="3" fillId="0" borderId="0" xfId="375" applyNumberFormat="1" applyFont="1" applyFill="1" applyAlignment="1">
      <alignment horizontal="center" vertical="center"/>
      <protection/>
    </xf>
    <xf numFmtId="0" fontId="60" fillId="0" borderId="0" xfId="375" applyFont="1" applyFill="1" applyAlignment="1">
      <alignment vertical="center"/>
      <protection/>
    </xf>
    <xf numFmtId="1" fontId="5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 applyProtection="1">
      <alignment horizontal="center" vertical="center"/>
      <protection locked="0"/>
    </xf>
    <xf numFmtId="1" fontId="61" fillId="0" borderId="0" xfId="0" applyNumberFormat="1" applyFont="1" applyFill="1" applyAlignment="1" applyProtection="1">
      <alignment horizontal="center" vertical="center"/>
      <protection locked="0"/>
    </xf>
    <xf numFmtId="189" fontId="2" fillId="0" borderId="0" xfId="375" applyNumberFormat="1" applyFont="1" applyFill="1" applyAlignment="1">
      <alignment horizontal="right" vertical="center"/>
      <protection/>
    </xf>
    <xf numFmtId="189" fontId="62" fillId="0" borderId="0" xfId="375" applyNumberFormat="1" applyFont="1" applyFill="1" applyAlignment="1">
      <alignment horizontal="right" vertical="center"/>
      <protection/>
    </xf>
    <xf numFmtId="0" fontId="2" fillId="0" borderId="11" xfId="375" applyFont="1" applyFill="1" applyBorder="1" applyAlignment="1">
      <alignment horizontal="center" vertical="center"/>
      <protection/>
    </xf>
    <xf numFmtId="190" fontId="2" fillId="28" borderId="11" xfId="375" applyNumberFormat="1" applyFont="1" applyFill="1" applyBorder="1" applyAlignment="1">
      <alignment horizontal="center" vertical="center" wrapText="1"/>
      <protection/>
    </xf>
    <xf numFmtId="0" fontId="3" fillId="0" borderId="11" xfId="375" applyFont="1" applyFill="1" applyBorder="1" applyAlignment="1">
      <alignment horizontal="center" vertical="center"/>
      <protection/>
    </xf>
    <xf numFmtId="190" fontId="3" fillId="28" borderId="11" xfId="375" applyNumberFormat="1" applyFont="1" applyFill="1" applyBorder="1" applyAlignment="1">
      <alignment horizontal="center" vertical="center" wrapText="1"/>
      <protection/>
    </xf>
    <xf numFmtId="0" fontId="4" fillId="0" borderId="11" xfId="375" applyNumberFormat="1" applyFont="1" applyFill="1" applyBorder="1" applyAlignment="1" applyProtection="1">
      <alignment horizontal="left" vertical="center" wrapText="1"/>
      <protection locked="0"/>
    </xf>
    <xf numFmtId="186" fontId="10" fillId="28" borderId="11" xfId="375" applyNumberFormat="1" applyFont="1" applyFill="1" applyBorder="1" applyAlignment="1" applyProtection="1">
      <alignment horizontal="center" vertical="center" wrapText="1"/>
      <protection locked="0"/>
    </xf>
    <xf numFmtId="9" fontId="2" fillId="28" borderId="11" xfId="375" applyNumberFormat="1" applyFont="1" applyFill="1" applyBorder="1" applyAlignment="1" applyProtection="1">
      <alignment horizontal="center" vertical="center" wrapText="1"/>
      <protection locked="0"/>
    </xf>
    <xf numFmtId="186" fontId="4" fillId="28" borderId="11" xfId="375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375" applyNumberFormat="1" applyFont="1" applyFill="1" applyBorder="1" applyAlignment="1" applyProtection="1">
      <alignment horizontal="left" vertical="center" wrapText="1"/>
      <protection locked="0"/>
    </xf>
    <xf numFmtId="186" fontId="2" fillId="28" borderId="11" xfId="375" applyNumberFormat="1" applyFont="1" applyFill="1" applyBorder="1" applyAlignment="1" applyProtection="1">
      <alignment horizontal="center" vertical="center" wrapText="1"/>
      <protection locked="0"/>
    </xf>
    <xf numFmtId="186" fontId="4" fillId="28" borderId="11" xfId="375" applyNumberFormat="1" applyFont="1" applyFill="1" applyBorder="1" applyAlignment="1" applyProtection="1">
      <alignment horizontal="center" vertical="center"/>
      <protection locked="0"/>
    </xf>
    <xf numFmtId="190" fontId="3" fillId="0" borderId="0" xfId="375" applyNumberFormat="1" applyFont="1" applyFill="1" applyAlignment="1" applyProtection="1">
      <alignment horizontal="center" vertical="center"/>
      <protection locked="0"/>
    </xf>
    <xf numFmtId="0" fontId="6" fillId="6" borderId="0" xfId="374" applyNumberFormat="1" applyFont="1" applyFill="1" applyAlignment="1" applyProtection="1">
      <alignment horizontal="center" vertical="center"/>
      <protection/>
    </xf>
    <xf numFmtId="0" fontId="2" fillId="0" borderId="0" xfId="374" applyNumberFormat="1" applyFont="1" applyFill="1" applyAlignment="1" applyProtection="1">
      <alignment horizontal="right" vertical="center"/>
      <protection/>
    </xf>
    <xf numFmtId="0" fontId="4" fillId="0" borderId="11" xfId="374" applyNumberFormat="1" applyFont="1" applyFill="1" applyBorder="1" applyAlignment="1" applyProtection="1">
      <alignment horizontal="center" vertical="center"/>
      <protection/>
    </xf>
    <xf numFmtId="0" fontId="4" fillId="0" borderId="11" xfId="374" applyNumberFormat="1" applyFont="1" applyFill="1" applyBorder="1" applyAlignment="1" applyProtection="1">
      <alignment horizontal="left" vertical="center"/>
      <protection/>
    </xf>
    <xf numFmtId="3" fontId="2" fillId="0" borderId="11" xfId="374" applyNumberFormat="1" applyFont="1" applyFill="1" applyBorder="1" applyAlignment="1" applyProtection="1">
      <alignment horizontal="right" vertical="center"/>
      <protection/>
    </xf>
    <xf numFmtId="3" fontId="4" fillId="0" borderId="11" xfId="374" applyNumberFormat="1" applyFont="1" applyFill="1" applyBorder="1" applyAlignment="1" applyProtection="1">
      <alignment horizontal="left" vertical="center"/>
      <protection/>
    </xf>
    <xf numFmtId="0" fontId="2" fillId="0" borderId="11" xfId="374" applyNumberFormat="1" applyFont="1" applyFill="1" applyBorder="1" applyAlignment="1" applyProtection="1">
      <alignment horizontal="left" vertical="center"/>
      <protection/>
    </xf>
    <xf numFmtId="3" fontId="2" fillId="0" borderId="11" xfId="374" applyNumberFormat="1" applyFont="1" applyFill="1" applyBorder="1" applyAlignment="1" applyProtection="1">
      <alignment horizontal="left" vertical="center"/>
      <protection/>
    </xf>
    <xf numFmtId="3" fontId="2" fillId="0" borderId="25" xfId="374" applyNumberFormat="1" applyFont="1" applyFill="1" applyBorder="1" applyAlignment="1" applyProtection="1">
      <alignment horizontal="right" vertical="center"/>
      <protection/>
    </xf>
    <xf numFmtId="0" fontId="4" fillId="0" borderId="27" xfId="374" applyNumberFormat="1" applyFont="1" applyFill="1" applyBorder="1" applyAlignment="1" applyProtection="1">
      <alignment horizontal="left" vertical="center"/>
      <protection/>
    </xf>
    <xf numFmtId="3" fontId="4" fillId="0" borderId="24" xfId="374" applyNumberFormat="1" applyFont="1" applyFill="1" applyBorder="1" applyAlignment="1" applyProtection="1">
      <alignment horizontal="left" vertical="center"/>
      <protection/>
    </xf>
    <xf numFmtId="3" fontId="2" fillId="0" borderId="23" xfId="0" applyNumberFormat="1" applyFont="1" applyFill="1" applyBorder="1" applyAlignment="1" applyProtection="1">
      <alignment horizontal="right" vertical="center"/>
      <protection/>
    </xf>
    <xf numFmtId="3" fontId="2" fillId="0" borderId="23" xfId="374" applyNumberFormat="1" applyFont="1" applyFill="1" applyBorder="1" applyAlignment="1" applyProtection="1">
      <alignment horizontal="right" vertical="center"/>
      <protection/>
    </xf>
    <xf numFmtId="3" fontId="2" fillId="0" borderId="25" xfId="0" applyNumberFormat="1" applyFont="1" applyFill="1" applyBorder="1" applyAlignment="1" applyProtection="1">
      <alignment horizontal="right" vertical="center"/>
      <protection/>
    </xf>
    <xf numFmtId="0" fontId="2" fillId="0" borderId="27" xfId="374" applyNumberFormat="1" applyFont="1" applyFill="1" applyBorder="1" applyAlignment="1" applyProtection="1">
      <alignment horizontal="left" vertical="center"/>
      <protection/>
    </xf>
    <xf numFmtId="3" fontId="2" fillId="0" borderId="24" xfId="374" applyNumberFormat="1" applyFont="1" applyFill="1" applyBorder="1" applyAlignment="1" applyProtection="1">
      <alignment horizontal="left" vertical="center"/>
      <protection/>
    </xf>
    <xf numFmtId="0" fontId="2" fillId="0" borderId="11" xfId="374" applyNumberFormat="1" applyFont="1" applyFill="1" applyBorder="1" applyAlignment="1" applyProtection="1">
      <alignment vertical="center"/>
      <protection/>
    </xf>
    <xf numFmtId="3" fontId="4" fillId="0" borderId="27" xfId="374" applyNumberFormat="1" applyFont="1" applyFill="1" applyBorder="1" applyAlignment="1" applyProtection="1">
      <alignment horizontal="left" vertical="center"/>
      <protection/>
    </xf>
    <xf numFmtId="0" fontId="2" fillId="0" borderId="27" xfId="374" applyNumberFormat="1" applyFont="1" applyFill="1" applyBorder="1" applyAlignment="1" applyProtection="1">
      <alignment horizontal="center" vertical="center"/>
      <protection/>
    </xf>
    <xf numFmtId="0" fontId="2" fillId="0" borderId="12" xfId="374" applyNumberFormat="1" applyFont="1" applyFill="1" applyBorder="1" applyAlignment="1" applyProtection="1">
      <alignment horizontal="center" vertical="center"/>
      <protection/>
    </xf>
    <xf numFmtId="0" fontId="6" fillId="0" borderId="0" xfId="374" applyNumberFormat="1" applyFont="1" applyFill="1" applyAlignment="1" applyProtection="1">
      <alignment horizontal="center" vertical="center"/>
      <protection/>
    </xf>
    <xf numFmtId="0" fontId="0" fillId="0" borderId="28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wrapText="1"/>
      <protection/>
    </xf>
    <xf numFmtId="0" fontId="0" fillId="0" borderId="0" xfId="0" applyFill="1" applyAlignment="1">
      <alignment horizontal="center"/>
    </xf>
    <xf numFmtId="10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horizontal="center"/>
    </xf>
    <xf numFmtId="10" fontId="0" fillId="0" borderId="0" xfId="0" applyNumberFormat="1" applyFont="1" applyFill="1" applyAlignment="1">
      <alignment horizontal="center"/>
    </xf>
    <xf numFmtId="10" fontId="6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10" fontId="2" fillId="0" borderId="0" xfId="0" applyNumberFormat="1" applyFont="1" applyFill="1" applyAlignment="1" applyProtection="1">
      <alignment horizontal="center" vertical="center"/>
      <protection/>
    </xf>
    <xf numFmtId="10" fontId="2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>
      <alignment/>
    </xf>
    <xf numFmtId="10" fontId="0" fillId="0" borderId="0" xfId="0" applyNumberFormat="1" applyFill="1" applyAlignment="1">
      <alignment horizontal="center" vertical="center"/>
    </xf>
    <xf numFmtId="0" fontId="0" fillId="0" borderId="0" xfId="0" applyNumberFormat="1" applyFont="1" applyFill="1" applyAlignment="1" applyProtection="1">
      <alignment/>
      <protection/>
    </xf>
    <xf numFmtId="10" fontId="0" fillId="0" borderId="0" xfId="0" applyNumberFormat="1" applyFont="1" applyFill="1" applyAlignment="1">
      <alignment horizontal="center" vertical="center"/>
    </xf>
    <xf numFmtId="0" fontId="3" fillId="0" borderId="0" xfId="375" applyFont="1" applyAlignment="1">
      <alignment vertical="center"/>
      <protection/>
    </xf>
    <xf numFmtId="0" fontId="5" fillId="0" borderId="0" xfId="375" applyFont="1" applyAlignment="1">
      <alignment vertical="center"/>
      <protection/>
    </xf>
    <xf numFmtId="1" fontId="1" fillId="0" borderId="0" xfId="0" applyNumberFormat="1" applyFont="1" applyAlignment="1" applyProtection="1">
      <alignment horizontal="center" vertical="center"/>
      <protection locked="0"/>
    </xf>
    <xf numFmtId="1" fontId="1" fillId="0" borderId="0" xfId="0" applyNumberFormat="1" applyFont="1" applyAlignment="1" applyProtection="1">
      <alignment vertical="center"/>
      <protection locked="0"/>
    </xf>
    <xf numFmtId="189" fontId="2" fillId="0" borderId="0" xfId="375" applyNumberFormat="1" applyFont="1" applyAlignment="1">
      <alignment horizontal="right" vertical="center"/>
      <protection/>
    </xf>
    <xf numFmtId="189" fontId="2" fillId="0" borderId="11" xfId="375" applyNumberFormat="1" applyFont="1" applyFill="1" applyBorder="1" applyAlignment="1">
      <alignment horizontal="center" vertical="center" wrapText="1"/>
      <protection/>
    </xf>
    <xf numFmtId="3" fontId="2" fillId="0" borderId="11" xfId="0" applyNumberFormat="1" applyFont="1" applyFill="1" applyBorder="1" applyAlignment="1" applyProtection="1">
      <alignment horizontal="left" vertical="center"/>
      <protection/>
    </xf>
    <xf numFmtId="185" fontId="2" fillId="0" borderId="27" xfId="0" applyNumberFormat="1" applyFont="1" applyFill="1" applyBorder="1" applyAlignment="1" applyProtection="1">
      <alignment horizontal="center" vertical="center"/>
      <protection/>
    </xf>
    <xf numFmtId="10" fontId="2" fillId="0" borderId="11" xfId="0" applyNumberFormat="1" applyFont="1" applyFill="1" applyBorder="1" applyAlignment="1">
      <alignment horizontal="center" vertical="center"/>
    </xf>
    <xf numFmtId="3" fontId="2" fillId="0" borderId="27" xfId="0" applyNumberFormat="1" applyFont="1" applyFill="1" applyBorder="1" applyAlignment="1" applyProtection="1">
      <alignment horizontal="left" vertical="center"/>
      <protection/>
    </xf>
    <xf numFmtId="185" fontId="2" fillId="0" borderId="11" xfId="0" applyNumberFormat="1" applyFont="1" applyFill="1" applyBorder="1" applyAlignment="1" applyProtection="1">
      <alignment horizontal="center" vertical="center"/>
      <protection/>
    </xf>
    <xf numFmtId="185" fontId="2" fillId="0" borderId="21" xfId="0" applyNumberFormat="1" applyFont="1" applyFill="1" applyBorder="1" applyAlignment="1" applyProtection="1">
      <alignment horizontal="center" vertical="center"/>
      <protection/>
    </xf>
    <xf numFmtId="185" fontId="2" fillId="0" borderId="23" xfId="0" applyNumberFormat="1" applyFont="1" applyFill="1" applyBorder="1" applyAlignment="1" applyProtection="1">
      <alignment horizontal="center" vertical="center"/>
      <protection/>
    </xf>
    <xf numFmtId="1" fontId="4" fillId="0" borderId="11" xfId="0" applyNumberFormat="1" applyFont="1" applyBorder="1" applyAlignment="1" applyProtection="1">
      <alignment horizontal="left" vertical="center"/>
      <protection locked="0"/>
    </xf>
    <xf numFmtId="3" fontId="2" fillId="0" borderId="23" xfId="0" applyNumberFormat="1" applyFont="1" applyFill="1" applyBorder="1" applyAlignment="1" applyProtection="1">
      <alignment horizontal="center" vertical="center"/>
      <protection/>
    </xf>
    <xf numFmtId="10" fontId="2" fillId="0" borderId="11" xfId="375" applyNumberFormat="1" applyFont="1" applyFill="1" applyBorder="1" applyAlignment="1">
      <alignment horizontal="center" vertical="center" wrapText="1"/>
      <protection/>
    </xf>
    <xf numFmtId="1" fontId="4" fillId="0" borderId="11" xfId="0" applyNumberFormat="1" applyFont="1" applyFill="1" applyBorder="1" applyAlignment="1" applyProtection="1">
      <alignment horizontal="left" vertical="center"/>
      <protection locked="0"/>
    </xf>
    <xf numFmtId="191" fontId="4" fillId="0" borderId="11" xfId="375" applyNumberFormat="1" applyFont="1" applyFill="1" applyBorder="1" applyAlignment="1">
      <alignment horizontal="center" vertical="center"/>
      <protection/>
    </xf>
    <xf numFmtId="188" fontId="4" fillId="0" borderId="27" xfId="375" applyNumberFormat="1" applyFont="1" applyFill="1" applyBorder="1" applyAlignment="1">
      <alignment horizontal="center" vertical="center"/>
      <protection/>
    </xf>
    <xf numFmtId="185" fontId="4" fillId="0" borderId="27" xfId="0" applyNumberFormat="1" applyFont="1" applyFill="1" applyBorder="1" applyAlignment="1" applyProtection="1">
      <alignment horizontal="center" vertical="center"/>
      <protection/>
    </xf>
    <xf numFmtId="10" fontId="4" fillId="0" borderId="11" xfId="375" applyNumberFormat="1" applyFont="1" applyFill="1" applyBorder="1" applyAlignment="1">
      <alignment horizontal="center" vertical="center" wrapText="1"/>
      <protection/>
    </xf>
    <xf numFmtId="188" fontId="2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375" applyFont="1" applyFill="1" applyBorder="1" applyAlignment="1" applyProtection="1">
      <alignment horizontal="left" vertical="center"/>
      <protection locked="0"/>
    </xf>
    <xf numFmtId="1" fontId="2" fillId="0" borderId="11" xfId="0" applyNumberFormat="1" applyFont="1" applyFill="1" applyBorder="1" applyAlignment="1" applyProtection="1">
      <alignment horizontal="left" vertical="center"/>
      <protection locked="0"/>
    </xf>
    <xf numFmtId="0" fontId="4" fillId="0" borderId="11" xfId="375" applyFont="1" applyFill="1" applyBorder="1" applyAlignment="1" applyProtection="1">
      <alignment horizontal="left" vertical="center"/>
      <protection locked="0"/>
    </xf>
    <xf numFmtId="185" fontId="4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192" fontId="3" fillId="0" borderId="0" xfId="375" applyNumberFormat="1" applyFont="1" applyFill="1" applyAlignment="1">
      <alignment horizontal="center" vertical="center"/>
      <protection/>
    </xf>
    <xf numFmtId="189" fontId="3" fillId="0" borderId="0" xfId="375" applyNumberFormat="1" applyFont="1" applyFill="1" applyAlignment="1">
      <alignment horizontal="center" vertical="center"/>
      <protection/>
    </xf>
    <xf numFmtId="0" fontId="1" fillId="0" borderId="0" xfId="375" applyFont="1" applyAlignment="1" applyProtection="1">
      <alignment horizontal="center" vertical="center"/>
      <protection locked="0"/>
    </xf>
    <xf numFmtId="188" fontId="4" fillId="0" borderId="11" xfId="0" applyNumberFormat="1" applyFont="1" applyFill="1" applyBorder="1" applyAlignment="1" applyProtection="1">
      <alignment horizontal="center" vertical="center"/>
      <protection/>
    </xf>
    <xf numFmtId="188" fontId="4" fillId="0" borderId="27" xfId="0" applyNumberFormat="1" applyFont="1" applyFill="1" applyBorder="1" applyAlignment="1" applyProtection="1">
      <alignment horizontal="center" vertical="center"/>
      <protection/>
    </xf>
    <xf numFmtId="188" fontId="2" fillId="0" borderId="27" xfId="0" applyNumberFormat="1" applyFont="1" applyFill="1" applyBorder="1" applyAlignment="1" applyProtection="1">
      <alignment horizontal="center" vertical="center"/>
      <protection/>
    </xf>
    <xf numFmtId="188" fontId="2" fillId="0" borderId="25" xfId="0" applyNumberFormat="1" applyFont="1" applyFill="1" applyBorder="1" applyAlignment="1" applyProtection="1">
      <alignment horizontal="center" vertical="center"/>
      <protection/>
    </xf>
    <xf numFmtId="188" fontId="2" fillId="0" borderId="29" xfId="0" applyNumberFormat="1" applyFont="1" applyFill="1" applyBorder="1" applyAlignment="1" applyProtection="1">
      <alignment horizontal="center" vertical="center"/>
      <protection/>
    </xf>
    <xf numFmtId="3" fontId="2" fillId="0" borderId="27" xfId="0" applyNumberFormat="1" applyFont="1" applyFill="1" applyBorder="1" applyAlignment="1" applyProtection="1">
      <alignment vertical="center"/>
      <protection/>
    </xf>
    <xf numFmtId="188" fontId="2" fillId="0" borderId="12" xfId="0" applyNumberFormat="1" applyFont="1" applyFill="1" applyBorder="1" applyAlignment="1" applyProtection="1">
      <alignment horizontal="center" vertical="center"/>
      <protection/>
    </xf>
    <xf numFmtId="188" fontId="4" fillId="0" borderId="21" xfId="0" applyNumberFormat="1" applyFont="1" applyFill="1" applyBorder="1" applyAlignment="1" applyProtection="1">
      <alignment horizontal="center" vertical="center"/>
      <protection/>
    </xf>
    <xf numFmtId="188" fontId="4" fillId="0" borderId="30" xfId="0" applyNumberFormat="1" applyFont="1" applyFill="1" applyBorder="1" applyAlignment="1" applyProtection="1">
      <alignment horizontal="center" vertical="center"/>
      <protection/>
    </xf>
    <xf numFmtId="188" fontId="2" fillId="0" borderId="23" xfId="0" applyNumberFormat="1" applyFont="1" applyFill="1" applyBorder="1" applyAlignment="1" applyProtection="1">
      <alignment horizontal="center" vertical="center"/>
      <protection/>
    </xf>
    <xf numFmtId="188" fontId="2" fillId="0" borderId="31" xfId="0" applyNumberFormat="1" applyFont="1" applyFill="1" applyBorder="1" applyAlignment="1" applyProtection="1">
      <alignment horizontal="center" vertical="center"/>
      <protection/>
    </xf>
  </cellXfs>
  <cellStyles count="435">
    <cellStyle name="Normal" xfId="0"/>
    <cellStyle name="Currency [0]" xfId="15"/>
    <cellStyle name="输入" xfId="16"/>
    <cellStyle name="强调文字颜色 2 3 2" xfId="17"/>
    <cellStyle name="20% - 强调文字颜色 3" xfId="18"/>
    <cellStyle name="输出 3" xfId="19"/>
    <cellStyle name="链接单元格 3 2" xfId="20"/>
    <cellStyle name="20% - 强调文字颜色 1 2" xfId="21"/>
    <cellStyle name="Currency" xfId="22"/>
    <cellStyle name="Comma [0]" xfId="23"/>
    <cellStyle name="40% - 强调文字颜色 3" xfId="24"/>
    <cellStyle name="计算 2" xfId="25"/>
    <cellStyle name="RowLevel_7" xfId="26"/>
    <cellStyle name="差" xfId="27"/>
    <cellStyle name="Comma" xfId="28"/>
    <cellStyle name="Hyperlink" xfId="29"/>
    <cellStyle name="标题 6_公开" xfId="30"/>
    <cellStyle name="60% - 强调文字颜色 6 3 2" xfId="31"/>
    <cellStyle name="60% - 强调文字颜色 3" xfId="32"/>
    <cellStyle name="Currency [0]_353HHC" xfId="33"/>
    <cellStyle name="20% - 强调文字颜色 2 3 2" xfId="34"/>
    <cellStyle name="Percent" xfId="35"/>
    <cellStyle name="Followed Hyperlink" xfId="36"/>
    <cellStyle name="检查单元格 3_公开" xfId="37"/>
    <cellStyle name="20% - 强调文字颜色 2 2 2" xfId="38"/>
    <cellStyle name="注释" xfId="39"/>
    <cellStyle name="常规 6" xfId="40"/>
    <cellStyle name="ColLevel_5" xfId="41"/>
    <cellStyle name="60% - 强调文字颜色 2 3" xfId="42"/>
    <cellStyle name="60% - 强调文字颜色 2" xfId="43"/>
    <cellStyle name="20% - 强调文字颜色 1 2_公开" xfId="44"/>
    <cellStyle name="货币[0] 3" xfId="45"/>
    <cellStyle name="解释性文本 2 2" xfId="46"/>
    <cellStyle name="标题 4" xfId="47"/>
    <cellStyle name="警告文本" xfId="48"/>
    <cellStyle name="60% - 强调文字颜色 2 2 2" xfId="49"/>
    <cellStyle name="强调文字颜色 4_（确定）上交人大2015财政总决算公开报表" xfId="50"/>
    <cellStyle name="标题" xfId="51"/>
    <cellStyle name="40% - 强调文字颜色 3 2_公开" xfId="52"/>
    <cellStyle name="解释性文本" xfId="53"/>
    <cellStyle name="标题 1" xfId="54"/>
    <cellStyle name="标题 2" xfId="55"/>
    <cellStyle name="60% - 强调文字颜色 1" xfId="56"/>
    <cellStyle name="货币[0] 2" xfId="57"/>
    <cellStyle name="标题 3" xfId="58"/>
    <cellStyle name="60% - 强调文字颜色 4" xfId="59"/>
    <cellStyle name="计算 2_公开" xfId="60"/>
    <cellStyle name="输出" xfId="61"/>
    <cellStyle name="计算" xfId="62"/>
    <cellStyle name="20% - 强调文字颜色 6_（确定）上交人大2015财政总决算公开报表" xfId="63"/>
    <cellStyle name="40% - 强调文字颜色 4 2" xfId="64"/>
    <cellStyle name="计算 3 2" xfId="65"/>
    <cellStyle name="检查单元格" xfId="66"/>
    <cellStyle name="20% - 强调文字颜色 6" xfId="67"/>
    <cellStyle name="样式 1 2 2" xfId="68"/>
    <cellStyle name="强调文字颜色 2" xfId="69"/>
    <cellStyle name="好_岳塘区 2" xfId="70"/>
    <cellStyle name="链接单元格" xfId="71"/>
    <cellStyle name="标题 1_（确定）上交人大2015财政总决算公开报表" xfId="72"/>
    <cellStyle name="汇总" xfId="73"/>
    <cellStyle name="好" xfId="74"/>
    <cellStyle name="20% - 强调文字颜色 3 3" xfId="75"/>
    <cellStyle name="适中" xfId="76"/>
    <cellStyle name="好_德山 2" xfId="77"/>
    <cellStyle name="20% - 强调文字颜色 5" xfId="78"/>
    <cellStyle name="检查单元格 3 2" xfId="79"/>
    <cellStyle name="强调文字颜色 1" xfId="80"/>
    <cellStyle name="60% - 强调文字颜色 3_（确定）上交人大2015财政总决算公开报表" xfId="81"/>
    <cellStyle name="链接单元格 3" xfId="82"/>
    <cellStyle name="20% - 强调文字颜色 1" xfId="83"/>
    <cellStyle name="40% - 强调文字颜色 4 3 2" xfId="84"/>
    <cellStyle name="RowLevel_5" xfId="85"/>
    <cellStyle name="40% - 强调文字颜色 1" xfId="86"/>
    <cellStyle name="_邵阳" xfId="87"/>
    <cellStyle name="输出 2" xfId="88"/>
    <cellStyle name="20% - 强调文字颜色 2" xfId="89"/>
    <cellStyle name="RowLevel_6" xfId="90"/>
    <cellStyle name="标题 4 3_公开" xfId="91"/>
    <cellStyle name="40% - 强调文字颜色 2" xfId="92"/>
    <cellStyle name="差_（确定）上交人大2015财政总决算公开报表" xfId="93"/>
    <cellStyle name="强调文字颜色 3" xfId="94"/>
    <cellStyle name="强调文字颜色 4" xfId="95"/>
    <cellStyle name="20% - 强调文字颜色 4" xfId="96"/>
    <cellStyle name="计算 3" xfId="97"/>
    <cellStyle name="40% - 强调文字颜色 4" xfId="98"/>
    <cellStyle name="强调文字颜色 5" xfId="99"/>
    <cellStyle name="40% - 强调文字颜色 5" xfId="100"/>
    <cellStyle name="60% - 强调文字颜色 5" xfId="101"/>
    <cellStyle name="差_市本级 2_公开" xfId="102"/>
    <cellStyle name="强调文字颜色 6" xfId="103"/>
    <cellStyle name="20% - 强调文字颜色 3 3 2" xfId="104"/>
    <cellStyle name="适中 2" xfId="105"/>
    <cellStyle name="40% - 强调文字颜色 6" xfId="106"/>
    <cellStyle name="60% - 强调文字颜色 6" xfId="107"/>
    <cellStyle name="20% - 强调文字颜色 1 3_公开" xfId="108"/>
    <cellStyle name="20% - 强调文字颜色 1_（确定）上交人大2015财政总决算公开报表" xfId="109"/>
    <cellStyle name="20% - 强调文字颜色 2 3" xfId="110"/>
    <cellStyle name="20% - 强调文字颜色 2 3_公开" xfId="111"/>
    <cellStyle name="20% - 强调文字颜色 2_（确定）上交人大2015财政总决算公开报表" xfId="112"/>
    <cellStyle name="20% - 强调文字颜色 1 3" xfId="113"/>
    <cellStyle name="20% - 强调文字颜色 3 2" xfId="114"/>
    <cellStyle name="输出 3 2" xfId="115"/>
    <cellStyle name="20% - 强调文字颜色 1 2 2" xfId="116"/>
    <cellStyle name="常规_社保基金预算（上人大）合计 2_公开" xfId="117"/>
    <cellStyle name="好_市本级 2_公开" xfId="118"/>
    <cellStyle name="20% - 强调文字颜色 1 3 2" xfId="119"/>
    <cellStyle name="20% - 强调文字颜色 2 2" xfId="120"/>
    <cellStyle name="输出 2 2" xfId="121"/>
    <cellStyle name="20% - 强调文字颜色 2 2_公开" xfId="122"/>
    <cellStyle name="20% - 强调文字颜色 3 2 2" xfId="123"/>
    <cellStyle name="20% - 强调文字颜色 3 2_公开" xfId="124"/>
    <cellStyle name="20% - 强调文字颜色 3 3_公开" xfId="125"/>
    <cellStyle name="样式 1 3" xfId="126"/>
    <cellStyle name="20% - 强调文字颜色 3_（确定）上交人大2015财政总决算公开报表" xfId="127"/>
    <cellStyle name="40% - 强调文字颜色 6 3 2" xfId="128"/>
    <cellStyle name="解释性文本 3" xfId="129"/>
    <cellStyle name="20% - 强调文字颜色 4 2" xfId="130"/>
    <cellStyle name="ColLevel_2" xfId="131"/>
    <cellStyle name="常规 3" xfId="132"/>
    <cellStyle name="20% - 强调文字颜色 4 2 2" xfId="133"/>
    <cellStyle name="常规 3 2" xfId="134"/>
    <cellStyle name="20% - 强调文字颜色 4 2_公开" xfId="135"/>
    <cellStyle name="常规 3_公开" xfId="136"/>
    <cellStyle name="20% - 强调文字颜色 4 3" xfId="137"/>
    <cellStyle name="ColLevel_3" xfId="138"/>
    <cellStyle name="常规 4" xfId="139"/>
    <cellStyle name="20% - 强调文字颜色 4 3 2" xfId="140"/>
    <cellStyle name="20% - 强调文字颜色 4 3_公开" xfId="141"/>
    <cellStyle name="强调文字颜色 4 2" xfId="142"/>
    <cellStyle name="20% - 强调文字颜色 4_（确定）上交人大2015财政总决算公开报表" xfId="143"/>
    <cellStyle name="60% - 强调文字颜色 4 3_公开" xfId="144"/>
    <cellStyle name="20% - 强调文字颜色 5 2" xfId="145"/>
    <cellStyle name="콤마_BOILER-CO1" xfId="146"/>
    <cellStyle name="20% - 强调文字颜色 5 2 2" xfId="147"/>
    <cellStyle name="20% - 强调文字颜色 5 2_公开" xfId="148"/>
    <cellStyle name="RowLevel_4" xfId="149"/>
    <cellStyle name="汇总 3 2" xfId="150"/>
    <cellStyle name="20% - 强调文字颜色 5 3" xfId="151"/>
    <cellStyle name="好_表一 1" xfId="152"/>
    <cellStyle name="20% - 强调文字颜色 5 3 2" xfId="153"/>
    <cellStyle name="好_表一 1 2" xfId="154"/>
    <cellStyle name="20% - 强调文字颜色 5 3_公开" xfId="155"/>
    <cellStyle name="20% - 强调文字颜色 5_（确定）上交人大2015财政总决算公开报表" xfId="156"/>
    <cellStyle name="20% - 强调文字颜色 6 2" xfId="157"/>
    <cellStyle name="20% - 强调文字颜色 6 2 2" xfId="158"/>
    <cellStyle name="20% - 强调文字颜色 6 2_公开" xfId="159"/>
    <cellStyle name="Currency_353HHC" xfId="160"/>
    <cellStyle name="强调文字颜色 1_（确定）上交人大2015财政总决算公开报表" xfId="161"/>
    <cellStyle name="20% - 强调文字颜色 6 3" xfId="162"/>
    <cellStyle name="20% - 强调文字颜色 6 3 2" xfId="163"/>
    <cellStyle name="强调文字颜色 5_（确定）上交人大2015财政总决算公开报表" xfId="164"/>
    <cellStyle name="20% - 强调文字颜色 6 3_公开" xfId="165"/>
    <cellStyle name="40% - 强调文字颜色 1 2" xfId="166"/>
    <cellStyle name="40% - 强调文字颜色 1 2 2" xfId="167"/>
    <cellStyle name="40% - 强调文字颜色 1 2_公开" xfId="168"/>
    <cellStyle name="40% - 强调文字颜色 1 3" xfId="169"/>
    <cellStyle name="40% - 强调文字颜色 1 3 2" xfId="170"/>
    <cellStyle name="40% - 强调文字颜色 1 3_公开" xfId="171"/>
    <cellStyle name="计算_（确定）上交人大2015财政总决算公开报表" xfId="172"/>
    <cellStyle name="注释 2 2" xfId="173"/>
    <cellStyle name="40% - 强调文字颜色 1_（确定）上交人大2015财政总决算公开报表" xfId="174"/>
    <cellStyle name="40% - 强调文字颜色 2 2" xfId="175"/>
    <cellStyle name="40% - 强调文字颜色 2 2 2" xfId="176"/>
    <cellStyle name="40% - 强调文字颜色 2 2_公开" xfId="177"/>
    <cellStyle name="40% - 强调文字颜色 2 3" xfId="178"/>
    <cellStyle name="60% - 强调文字颜色 1 3_公开" xfId="179"/>
    <cellStyle name="40% - 强调文字颜色 2 3 2" xfId="180"/>
    <cellStyle name="40% - 强调文字颜色 2 3_公开" xfId="181"/>
    <cellStyle name="40% - 强调文字颜色 3 3 2" xfId="182"/>
    <cellStyle name="小数" xfId="183"/>
    <cellStyle name="40% - 强调文字颜色 2_（确定）上交人大2015财政总决算公开报表" xfId="184"/>
    <cellStyle name="好_湘潭 2" xfId="185"/>
    <cellStyle name="40% - 强调文字颜色 3 2" xfId="186"/>
    <cellStyle name="计算 2 2" xfId="187"/>
    <cellStyle name="40% - 强调文字颜色 3 2 2" xfId="188"/>
    <cellStyle name="60% - 强调文字颜色 3 3_公开" xfId="189"/>
    <cellStyle name="差_德山 2_公开" xfId="190"/>
    <cellStyle name="差_湘潭" xfId="191"/>
    <cellStyle name="40% - 强调文字颜色 3 3" xfId="192"/>
    <cellStyle name="好_德山 2_公开" xfId="193"/>
    <cellStyle name="40% - 强调文字颜色 3 3_公开" xfId="194"/>
    <cellStyle name="差_表一 1 2" xfId="195"/>
    <cellStyle name="差_武陵" xfId="196"/>
    <cellStyle name="40% - 强调文字颜色 3_（确定）上交人大2015财政总决算公开报表" xfId="197"/>
    <cellStyle name="强调文字颜色 6 3 2" xfId="198"/>
    <cellStyle name="40% - 强调文字颜色 4 2 2" xfId="199"/>
    <cellStyle name="常规 2 2_公开" xfId="200"/>
    <cellStyle name="检查单元格 2" xfId="201"/>
    <cellStyle name="40% - 强调文字颜色 4 2_公开" xfId="202"/>
    <cellStyle name="40% - 强调文字颜色 4 3" xfId="203"/>
    <cellStyle name="40% - 强调文字颜色 4 3_公开" xfId="204"/>
    <cellStyle name="40% - 强调文字颜色 4_（确定）上交人大2015财政总决算公开报表" xfId="205"/>
    <cellStyle name="警告文本 2" xfId="206"/>
    <cellStyle name="40% - 强调文字颜色 5 2" xfId="207"/>
    <cellStyle name="40% - 强调文字颜色 5 2 2" xfId="208"/>
    <cellStyle name="60% - 强调文字颜色 4 3" xfId="209"/>
    <cellStyle name="40% - 强调文字颜色 5 2_公开" xfId="210"/>
    <cellStyle name="好_武陵 2" xfId="211"/>
    <cellStyle name="40% - 强调文字颜色 5 3" xfId="212"/>
    <cellStyle name="40% - 强调文字颜色 5 3 2" xfId="213"/>
    <cellStyle name="60% - 强调文字颜色 5 3" xfId="214"/>
    <cellStyle name="差_武陵 2_公开" xfId="215"/>
    <cellStyle name="40% - 强调文字颜色 5 3_公开" xfId="216"/>
    <cellStyle name="强调文字颜色 3 2" xfId="217"/>
    <cellStyle name="40% - 强调文字颜色 5_（确定）上交人大2015财政总决算公开报表" xfId="218"/>
    <cellStyle name="40% - 强调文字颜色 6 2" xfId="219"/>
    <cellStyle name="40% - 强调文字颜色 6 2 2" xfId="220"/>
    <cellStyle name="钎霖_7.1" xfId="221"/>
    <cellStyle name="40% - 强调文字颜色 6 2_公开" xfId="222"/>
    <cellStyle name="标题 4 3" xfId="223"/>
    <cellStyle name="汇总 2 2" xfId="224"/>
    <cellStyle name="40% - 强调文字颜色 6 3" xfId="225"/>
    <cellStyle name="强调文字颜色 3 2 2" xfId="226"/>
    <cellStyle name="40% - 强调文字颜色 6 3_公开" xfId="227"/>
    <cellStyle name="Comma [0]_laroux" xfId="228"/>
    <cellStyle name="好_市本级 2" xfId="229"/>
    <cellStyle name="40% - 强调文字颜色 6_（确定）上交人大2015财政总决算公开报表" xfId="230"/>
    <cellStyle name="60% - 强调文字颜色 1 2" xfId="231"/>
    <cellStyle name="콤마 [0]_BOILER-CO1" xfId="232"/>
    <cellStyle name="60% - 强调文字颜色 1 2 2" xfId="233"/>
    <cellStyle name="60% - 强调文字颜色 1 3" xfId="234"/>
    <cellStyle name="60% - 强调文字颜色 2_（确定）上交人大2015财政总决算公开报表" xfId="235"/>
    <cellStyle name="60% - 强调文字颜色 1 3 2" xfId="236"/>
    <cellStyle name="60% - 强调文字颜色 1_（确定）上交人大2015财政总决算公开报表" xfId="237"/>
    <cellStyle name="60% - 强调文字颜色 2 2" xfId="238"/>
    <cellStyle name="ColLevel_4" xfId="239"/>
    <cellStyle name="常规 5" xfId="240"/>
    <cellStyle name="60% - 强调文字颜色 2 3 2" xfId="241"/>
    <cellStyle name="注释 2" xfId="242"/>
    <cellStyle name="60% - 强调文字颜色 2 3_公开" xfId="243"/>
    <cellStyle name="60% - 强调文字颜色 3 2" xfId="244"/>
    <cellStyle name="60% - 强调文字颜色 3 2 2" xfId="245"/>
    <cellStyle name="60% - 强调文字颜色 3 3" xfId="246"/>
    <cellStyle name="差_德山 2" xfId="247"/>
    <cellStyle name="60% - 强调文字颜色 3 3 2" xfId="248"/>
    <cellStyle name="好_市本级" xfId="249"/>
    <cellStyle name="60% - 强调文字颜色 4 2" xfId="250"/>
    <cellStyle name="60% - 强调文字颜色 4 2 2" xfId="251"/>
    <cellStyle name="强调文字颜色 2 3_公开" xfId="252"/>
    <cellStyle name="60% - 强调文字颜色 4 3 2" xfId="253"/>
    <cellStyle name="常规 15" xfId="254"/>
    <cellStyle name="60% - 强调文字颜色 4_（确定）上交人大2015财政总决算公开报表" xfId="255"/>
    <cellStyle name="60% - 强调文字颜色 5 2" xfId="256"/>
    <cellStyle name="60% - 强调文字颜色 5 2 2" xfId="257"/>
    <cellStyle name="60% - 强调文字颜色 5 3 2" xfId="258"/>
    <cellStyle name="60% - 强调文字颜色 5 3_公开" xfId="259"/>
    <cellStyle name="60% - 强调文字颜色 5_（确定）上交人大2015财政总决算公开报表" xfId="260"/>
    <cellStyle name="标题 4 3 2" xfId="261"/>
    <cellStyle name="60% - 强调文字颜色 6 2" xfId="262"/>
    <cellStyle name="60% - 强调文字颜色 6 2 2" xfId="263"/>
    <cellStyle name="Header2" xfId="264"/>
    <cellStyle name="60% - 强调文字颜色 6 3" xfId="265"/>
    <cellStyle name="60% - 强调文字颜色 6 3_公开" xfId="266"/>
    <cellStyle name="强调文字颜色 2 2" xfId="267"/>
    <cellStyle name="60% - 强调文字颜色 6_（确定）上交人大2015财政总决算公开报表" xfId="268"/>
    <cellStyle name="链接单元格 3_公开" xfId="269"/>
    <cellStyle name="Calc Currency (0)" xfId="270"/>
    <cellStyle name="ColLevel_1" xfId="271"/>
    <cellStyle name="常规 2" xfId="272"/>
    <cellStyle name="好_岳塘区 2_公开" xfId="273"/>
    <cellStyle name="ColLevel_6" xfId="274"/>
    <cellStyle name="常规 7" xfId="275"/>
    <cellStyle name="ColLevel_7" xfId="276"/>
    <cellStyle name="常规 8" xfId="277"/>
    <cellStyle name="好_德山" xfId="278"/>
    <cellStyle name="警告文本 3 2" xfId="279"/>
    <cellStyle name="Comma_laroux" xfId="280"/>
    <cellStyle name="gcd" xfId="281"/>
    <cellStyle name="gcd 2" xfId="282"/>
    <cellStyle name="Input [yellow]" xfId="283"/>
    <cellStyle name="Grey" xfId="284"/>
    <cellStyle name="标题 2 2" xfId="285"/>
    <cellStyle name="Header1" xfId="286"/>
    <cellStyle name="强调文字颜色 5 2 2" xfId="287"/>
    <cellStyle name="no dec" xfId="288"/>
    <cellStyle name="Normal - Style1" xfId="289"/>
    <cellStyle name="Normal_#10-Headcount" xfId="290"/>
    <cellStyle name="Percent [2]" xfId="291"/>
    <cellStyle name="好_武陵" xfId="292"/>
    <cellStyle name="RowLevel_1" xfId="293"/>
    <cellStyle name="强调文字颜色 1 2" xfId="294"/>
    <cellStyle name="RowLevel_2" xfId="295"/>
    <cellStyle name="强调文字颜色 1 3" xfId="296"/>
    <cellStyle name="RowLevel_3" xfId="297"/>
    <cellStyle name="标题 5 2" xfId="298"/>
    <cellStyle name="百分比 2" xfId="299"/>
    <cellStyle name="标题 1 2" xfId="300"/>
    <cellStyle name="标题 1 2 2" xfId="301"/>
    <cellStyle name="标题 1 3" xfId="302"/>
    <cellStyle name="标题 1 3 2" xfId="303"/>
    <cellStyle name="汇总 3" xfId="304"/>
    <cellStyle name="标题 1 3_公开" xfId="305"/>
    <cellStyle name="标题 2 2 2" xfId="306"/>
    <cellStyle name="标题 2 3" xfId="307"/>
    <cellStyle name="标题 2 3 2" xfId="308"/>
    <cellStyle name="常规 11" xfId="309"/>
    <cellStyle name="标题 2 3_公开" xfId="310"/>
    <cellStyle name="标题 2_（确定）上交人大2015财政总决算公开报表" xfId="311"/>
    <cellStyle name="标题 3 2" xfId="312"/>
    <cellStyle name="标题 3 3_公开" xfId="313"/>
    <cellStyle name="汇总_（确定）上交人大2015财政总决算公开报表" xfId="314"/>
    <cellStyle name="标题 3 2 2" xfId="315"/>
    <cellStyle name="标题 3 3" xfId="316"/>
    <cellStyle name="标题 4_（确定）上交人大2015财政总决算公开报表" xfId="317"/>
    <cellStyle name="标题 3 3 2" xfId="318"/>
    <cellStyle name="样式 1" xfId="319"/>
    <cellStyle name="标题 3_（确定）上交人大2015财政总决算公开报表" xfId="320"/>
    <cellStyle name="解释性文本 3 2" xfId="321"/>
    <cellStyle name="标题 4 2" xfId="322"/>
    <cellStyle name="标题 4 2 2" xfId="323"/>
    <cellStyle name="标题 5" xfId="324"/>
    <cellStyle name="标题 6" xfId="325"/>
    <cellStyle name="标题 6 2" xfId="326"/>
    <cellStyle name="标题_（确定）上交人大2015财政总决算公开报表" xfId="327"/>
    <cellStyle name="表标题" xfId="328"/>
    <cellStyle name="好_岳阳楼区11年地方财政预算表" xfId="329"/>
    <cellStyle name="差 2" xfId="330"/>
    <cellStyle name="差 2 2" xfId="331"/>
    <cellStyle name="差 2_公开" xfId="332"/>
    <cellStyle name="差 3" xfId="333"/>
    <cellStyle name="差 3 2" xfId="334"/>
    <cellStyle name="差 3_公开" xfId="335"/>
    <cellStyle name="差_表一 1" xfId="336"/>
    <cellStyle name="千位分季_新建 Microsoft Excel 工作表" xfId="337"/>
    <cellStyle name="差_表一 1 2_公开" xfId="338"/>
    <cellStyle name="差_德山" xfId="339"/>
    <cellStyle name="好 2 2" xfId="340"/>
    <cellStyle name="千分位[0]_ 白土" xfId="341"/>
    <cellStyle name="差_市本级" xfId="342"/>
    <cellStyle name="差_市本级 2" xfId="343"/>
    <cellStyle name="差_武陵 2" xfId="344"/>
    <cellStyle name="差_湘潭 2" xfId="345"/>
    <cellStyle name="差_湘潭 2_公开" xfId="346"/>
    <cellStyle name="输入 3" xfId="347"/>
    <cellStyle name="差_岳塘区" xfId="348"/>
    <cellStyle name="差_岳塘区 2" xfId="349"/>
    <cellStyle name="差_岳塘区 2_公开" xfId="350"/>
    <cellStyle name="差_岳阳楼区11年地方财政预算表" xfId="351"/>
    <cellStyle name="汇总 3_公开" xfId="352"/>
    <cellStyle name="差_岳阳楼区11年地方财政预算表 2" xfId="353"/>
    <cellStyle name="强调文字颜色 3_（确定）上交人大2015财政总决算公开报表" xfId="354"/>
    <cellStyle name="差_岳阳楼区11年地方财政预算表 2_公开" xfId="355"/>
    <cellStyle name="强调文字颜色 5 3" xfId="356"/>
    <cellStyle name="常规 10" xfId="357"/>
    <cellStyle name="常规 11 2" xfId="358"/>
    <cellStyle name="常规 11_公开" xfId="359"/>
    <cellStyle name="常规 12" xfId="360"/>
    <cellStyle name="常规 13" xfId="361"/>
    <cellStyle name="常规 14" xfId="362"/>
    <cellStyle name="强调文字颜色 3 3 2" xfId="363"/>
    <cellStyle name="常规 16" xfId="364"/>
    <cellStyle name="常规 2 2" xfId="365"/>
    <cellStyle name="警告文本 2_公开" xfId="366"/>
    <cellStyle name="常规 2 2 2" xfId="367"/>
    <cellStyle name="常规 2 3" xfId="368"/>
    <cellStyle name="强调文字颜色 6 3_公开" xfId="369"/>
    <cellStyle name="常规 2_公开" xfId="370"/>
    <cellStyle name="常规 9" xfId="371"/>
    <cellStyle name="常规_2013年国有资本经营预算完成情况表" xfId="372"/>
    <cellStyle name="常规_2015年国有资本经营收支决算表2016.9.6" xfId="373"/>
    <cellStyle name="常规_公开报表" xfId="374"/>
    <cellStyle name="常规_全省收入" xfId="375"/>
    <cellStyle name="分级显示行_1_13区汇总" xfId="376"/>
    <cellStyle name="好 2" xfId="377"/>
    <cellStyle name="强调文字颜色 4 3_公开" xfId="378"/>
    <cellStyle name="好 2_公开" xfId="379"/>
    <cellStyle name="好 3" xfId="380"/>
    <cellStyle name="千位[0]_1" xfId="381"/>
    <cellStyle name="好 3 2" xfId="382"/>
    <cellStyle name="好 3_公开" xfId="383"/>
    <cellStyle name="好_（确定）上交人大2015财政总决算公开报表" xfId="384"/>
    <cellStyle name="好_表一 1 2_公开" xfId="385"/>
    <cellStyle name="好_武陵 2_公开" xfId="386"/>
    <cellStyle name="好_湘潭" xfId="387"/>
    <cellStyle name="好_湘潭 2_公开" xfId="388"/>
    <cellStyle name="强调文字颜色 4 3 2" xfId="389"/>
    <cellStyle name="好_岳塘区" xfId="390"/>
    <cellStyle name="好_岳阳楼区11年地方财政预算表 2" xfId="391"/>
    <cellStyle name="好_岳阳楼区11年地方财政预算表 2_公开" xfId="392"/>
    <cellStyle name="汇总 2" xfId="393"/>
    <cellStyle name="汇总 2_公开" xfId="394"/>
    <cellStyle name="计算 3_公开" xfId="395"/>
    <cellStyle name="检查单元格 2 2" xfId="396"/>
    <cellStyle name="检查单元格 3" xfId="397"/>
    <cellStyle name="检查单元格_（确定）上交人大2015财政总决算公开报表" xfId="398"/>
    <cellStyle name="强调文字颜色 3 3" xfId="399"/>
    <cellStyle name="解释性文本 2" xfId="400"/>
    <cellStyle name="解释性文本 2_公开" xfId="401"/>
    <cellStyle name="解释性文本 3_公开" xfId="402"/>
    <cellStyle name="警告文本 2 2" xfId="403"/>
    <cellStyle name="警告文本 3" xfId="404"/>
    <cellStyle name="强调文字颜色 3 3_公开" xfId="405"/>
    <cellStyle name="警告文本 3_公开" xfId="406"/>
    <cellStyle name="链接单元格 2" xfId="407"/>
    <cellStyle name="链接单元格 2 2" xfId="408"/>
    <cellStyle name="链接单元格 2_公开" xfId="409"/>
    <cellStyle name="链接单元格_（确定）上交人大2015财政总决算公开报表" xfId="410"/>
    <cellStyle name="통화 [0]_BOILER-CO1" xfId="411"/>
    <cellStyle name="未定义" xfId="412"/>
    <cellStyle name="통화_BOILER-CO1" xfId="413"/>
    <cellStyle name="표준_0N-HANDLING " xfId="414"/>
    <cellStyle name="霓付 [0]_ +Foil &amp; -FOIL &amp; PAPER" xfId="415"/>
    <cellStyle name="霓付_ +Foil &amp; -FOIL &amp; PAPER" xfId="416"/>
    <cellStyle name="烹拳 [0]_ +Foil &amp; -FOIL &amp; PAPER" xfId="417"/>
    <cellStyle name="烹拳_ +Foil &amp; -FOIL &amp; PAPER" xfId="418"/>
    <cellStyle name="普通_ 白土" xfId="419"/>
    <cellStyle name="千分位_ 白土" xfId="420"/>
    <cellStyle name="千位_1" xfId="421"/>
    <cellStyle name="强调文字颜色 1 2 2" xfId="422"/>
    <cellStyle name="强调文字颜色 1 3 2" xfId="423"/>
    <cellStyle name="强调文字颜色 1 3_公开" xfId="424"/>
    <cellStyle name="强调文字颜色 2 2 2" xfId="425"/>
    <cellStyle name="强调文字颜色 2 3" xfId="426"/>
    <cellStyle name="强调文字颜色 2_（确定）上交人大2015财政总决算公开报表" xfId="427"/>
    <cellStyle name="强调文字颜色 4 2 2" xfId="428"/>
    <cellStyle name="强调文字颜色 4 3" xfId="429"/>
    <cellStyle name="强调文字颜色 5 2" xfId="430"/>
    <cellStyle name="强调文字颜色 5 3 2" xfId="431"/>
    <cellStyle name="强调文字颜色 5 3_公开" xfId="432"/>
    <cellStyle name="强调文字颜色 6 2" xfId="433"/>
    <cellStyle name="强调文字颜色 6 2 2" xfId="434"/>
    <cellStyle name="强调文字颜色 6 3" xfId="435"/>
    <cellStyle name="强调文字颜色 6_（确定）上交人大2015财政总决算公开报表" xfId="436"/>
    <cellStyle name="适中 3" xfId="437"/>
    <cellStyle name="适中_（确定）上交人大2015财政总决算公开报表" xfId="438"/>
    <cellStyle name="输出 2_公开" xfId="439"/>
    <cellStyle name="输出 3_公开" xfId="440"/>
    <cellStyle name="输出_（确定）上交人大2015财政总决算公开报表" xfId="441"/>
    <cellStyle name="输入 2" xfId="442"/>
    <cellStyle name="输入_（确定）上交人大2015财政总决算公开报表" xfId="443"/>
    <cellStyle name="数字" xfId="444"/>
    <cellStyle name="样式 1 2" xfId="445"/>
    <cellStyle name="注释 3" xfId="446"/>
    <cellStyle name="注释 3 2" xfId="447"/>
    <cellStyle name="注释_（确定）上交人大2015财政总决算公开报表" xfId="4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25">
      <selection activeCell="F12" sqref="F12"/>
    </sheetView>
  </sheetViews>
  <sheetFormatPr defaultColWidth="8.75390625" defaultRowHeight="14.25"/>
  <cols>
    <col min="1" max="1" width="25.00390625" style="148" customWidth="1"/>
    <col min="2" max="2" width="11.625" style="175" customWidth="1"/>
    <col min="3" max="3" width="11.625" style="176" customWidth="1"/>
    <col min="4" max="4" width="9.375" style="148" bestFit="1" customWidth="1"/>
    <col min="5" max="5" width="11.75390625" style="176" customWidth="1"/>
    <col min="6" max="6" width="19.125" style="148" customWidth="1"/>
    <col min="7" max="255" width="8.75390625" style="148" customWidth="1"/>
  </cols>
  <sheetData>
    <row r="1" ht="20.25" customHeight="1">
      <c r="A1" s="149" t="s">
        <v>0</v>
      </c>
    </row>
    <row r="2" spans="1:5" ht="42.75" customHeight="1">
      <c r="A2" s="177" t="s">
        <v>1</v>
      </c>
      <c r="B2" s="177"/>
      <c r="C2" s="177"/>
      <c r="E2" s="177"/>
    </row>
    <row r="3" spans="1:6" ht="13.5" customHeight="1">
      <c r="A3" s="152" t="s">
        <v>2</v>
      </c>
      <c r="B3" s="152"/>
      <c r="C3" s="152"/>
      <c r="E3" s="152"/>
      <c r="F3" s="152"/>
    </row>
    <row r="4" spans="1:6" ht="40.5" customHeight="1">
      <c r="A4" s="61" t="s">
        <v>3</v>
      </c>
      <c r="B4" s="61" t="s">
        <v>4</v>
      </c>
      <c r="C4" s="61" t="s">
        <v>5</v>
      </c>
      <c r="D4" s="61" t="s">
        <v>6</v>
      </c>
      <c r="E4" s="153" t="s">
        <v>7</v>
      </c>
      <c r="F4" s="153" t="s">
        <v>8</v>
      </c>
    </row>
    <row r="5" spans="1:6" ht="19.5" customHeight="1">
      <c r="A5" s="63" t="s">
        <v>9</v>
      </c>
      <c r="B5" s="178">
        <v>664470</v>
      </c>
      <c r="C5" s="179">
        <v>702901</v>
      </c>
      <c r="D5" s="178">
        <v>613889</v>
      </c>
      <c r="E5" s="168">
        <f>C5/B5</f>
        <v>1.0578370731560491</v>
      </c>
      <c r="F5" s="168">
        <f aca="true" t="shared" si="0" ref="F5:F13">IF(D5=0,"-",C5/D5)</f>
        <v>1.1449968968331408</v>
      </c>
    </row>
    <row r="6" spans="1:6" ht="19.5" customHeight="1">
      <c r="A6" s="63" t="s">
        <v>10</v>
      </c>
      <c r="B6" s="169">
        <v>152802</v>
      </c>
      <c r="C6" s="180">
        <v>244506</v>
      </c>
      <c r="D6" s="169">
        <v>105581</v>
      </c>
      <c r="E6" s="163">
        <f>C6/B6</f>
        <v>1.60014921270664</v>
      </c>
      <c r="F6" s="168">
        <f t="shared" si="0"/>
        <v>2.3158143984239588</v>
      </c>
    </row>
    <row r="7" spans="1:6" ht="19.5" customHeight="1">
      <c r="A7" s="63" t="s">
        <v>11</v>
      </c>
      <c r="B7" s="169">
        <v>163511</v>
      </c>
      <c r="C7" s="180">
        <v>111608</v>
      </c>
      <c r="D7" s="169">
        <v>189236</v>
      </c>
      <c r="E7" s="163">
        <f aca="true" t="shared" si="1" ref="E7:E41">C7/B7</f>
        <v>0.6825718147402927</v>
      </c>
      <c r="F7" s="168">
        <f t="shared" si="0"/>
        <v>0.5897820710647023</v>
      </c>
    </row>
    <row r="8" spans="1:6" ht="19.5" customHeight="1">
      <c r="A8" s="63" t="s">
        <v>12</v>
      </c>
      <c r="B8" s="169">
        <v>54441</v>
      </c>
      <c r="C8" s="180">
        <v>51875</v>
      </c>
      <c r="D8" s="169">
        <v>49694</v>
      </c>
      <c r="E8" s="163">
        <f t="shared" si="1"/>
        <v>0.9528664058338384</v>
      </c>
      <c r="F8" s="168">
        <f t="shared" si="0"/>
        <v>1.0438885982211132</v>
      </c>
    </row>
    <row r="9" spans="1:6" ht="19.5" customHeight="1">
      <c r="A9" s="63" t="s">
        <v>13</v>
      </c>
      <c r="B9" s="169"/>
      <c r="C9" s="180"/>
      <c r="D9" s="169"/>
      <c r="E9" s="163"/>
      <c r="F9" s="168" t="str">
        <f t="shared" si="0"/>
        <v>-</v>
      </c>
    </row>
    <row r="10" spans="1:6" ht="19.5" customHeight="1">
      <c r="A10" s="63" t="s">
        <v>14</v>
      </c>
      <c r="B10" s="169">
        <v>19452</v>
      </c>
      <c r="C10" s="180">
        <v>16386</v>
      </c>
      <c r="D10" s="169">
        <v>17199</v>
      </c>
      <c r="E10" s="163">
        <f t="shared" si="1"/>
        <v>0.8423812461443554</v>
      </c>
      <c r="F10" s="168">
        <f t="shared" si="0"/>
        <v>0.952729809872667</v>
      </c>
    </row>
    <row r="11" spans="1:6" ht="19.5" customHeight="1">
      <c r="A11" s="63" t="s">
        <v>15</v>
      </c>
      <c r="B11" s="169">
        <v>7386</v>
      </c>
      <c r="C11" s="180">
        <v>4739</v>
      </c>
      <c r="D11" s="169">
        <v>5812</v>
      </c>
      <c r="E11" s="163">
        <f t="shared" si="1"/>
        <v>0.6416192797183862</v>
      </c>
      <c r="F11" s="168">
        <f t="shared" si="0"/>
        <v>0.8153819683413627</v>
      </c>
    </row>
    <row r="12" spans="1:6" ht="19.5" customHeight="1">
      <c r="A12" s="63" t="s">
        <v>16</v>
      </c>
      <c r="B12" s="169">
        <v>75171</v>
      </c>
      <c r="C12" s="180">
        <v>85630</v>
      </c>
      <c r="D12" s="169">
        <v>67275</v>
      </c>
      <c r="E12" s="163">
        <f t="shared" si="1"/>
        <v>1.1391361030184513</v>
      </c>
      <c r="F12" s="168">
        <f t="shared" si="0"/>
        <v>1.2728353771832033</v>
      </c>
    </row>
    <row r="13" spans="1:6" ht="19.5" customHeight="1">
      <c r="A13" s="63" t="s">
        <v>17</v>
      </c>
      <c r="B13" s="169">
        <v>23111</v>
      </c>
      <c r="C13" s="180">
        <v>20720</v>
      </c>
      <c r="D13" s="169">
        <v>21288</v>
      </c>
      <c r="E13" s="163">
        <f t="shared" si="1"/>
        <v>0.8965427718402492</v>
      </c>
      <c r="F13" s="168">
        <f t="shared" si="0"/>
        <v>0.9733183013904547</v>
      </c>
    </row>
    <row r="14" spans="1:6" ht="19.5" customHeight="1">
      <c r="A14" s="63" t="s">
        <v>18</v>
      </c>
      <c r="B14" s="169">
        <v>10522</v>
      </c>
      <c r="C14" s="180">
        <v>9890</v>
      </c>
      <c r="D14" s="169">
        <v>9886</v>
      </c>
      <c r="E14" s="163">
        <f t="shared" si="1"/>
        <v>0.9399353735031363</v>
      </c>
      <c r="F14" s="168">
        <f aca="true" t="shared" si="2" ref="F14:F31">IF(D14=0,"-",C14/D14)</f>
        <v>1.0004046125834514</v>
      </c>
    </row>
    <row r="15" spans="1:6" ht="19.5" customHeight="1">
      <c r="A15" s="63" t="s">
        <v>19</v>
      </c>
      <c r="B15" s="169">
        <v>24462</v>
      </c>
      <c r="C15" s="180">
        <v>28881</v>
      </c>
      <c r="D15" s="169">
        <v>22212</v>
      </c>
      <c r="E15" s="163">
        <f t="shared" si="1"/>
        <v>1.1806475349521708</v>
      </c>
      <c r="F15" s="168">
        <f t="shared" si="2"/>
        <v>1.3002431118314424</v>
      </c>
    </row>
    <row r="16" spans="1:6" ht="19.5" customHeight="1">
      <c r="A16" s="63" t="s">
        <v>20</v>
      </c>
      <c r="B16" s="169">
        <v>31940</v>
      </c>
      <c r="C16" s="180">
        <v>32473</v>
      </c>
      <c r="D16" s="169">
        <v>30489</v>
      </c>
      <c r="E16" s="163">
        <f t="shared" si="1"/>
        <v>1.0166875391358798</v>
      </c>
      <c r="F16" s="168">
        <f t="shared" si="2"/>
        <v>1.0650726491521532</v>
      </c>
    </row>
    <row r="17" spans="1:6" ht="19.5" customHeight="1">
      <c r="A17" s="63" t="s">
        <v>21</v>
      </c>
      <c r="B17" s="169">
        <v>11943</v>
      </c>
      <c r="C17" s="180">
        <v>12787</v>
      </c>
      <c r="D17" s="169">
        <v>11003</v>
      </c>
      <c r="E17" s="163">
        <f t="shared" si="1"/>
        <v>1.0706690111362305</v>
      </c>
      <c r="F17" s="168">
        <f t="shared" si="2"/>
        <v>1.1621375988366809</v>
      </c>
    </row>
    <row r="18" spans="1:6" ht="19.5" customHeight="1">
      <c r="A18" s="63" t="s">
        <v>22</v>
      </c>
      <c r="B18" s="169">
        <v>31610</v>
      </c>
      <c r="C18" s="180">
        <v>28704</v>
      </c>
      <c r="D18" s="169">
        <v>30762</v>
      </c>
      <c r="E18" s="163">
        <f t="shared" si="1"/>
        <v>0.9080670673837393</v>
      </c>
      <c r="F18" s="168">
        <f t="shared" si="2"/>
        <v>0.9330992783304076</v>
      </c>
    </row>
    <row r="19" spans="1:6" ht="19.5" customHeight="1">
      <c r="A19" s="63" t="s">
        <v>23</v>
      </c>
      <c r="B19" s="169">
        <v>58119</v>
      </c>
      <c r="C19" s="180">
        <v>54702</v>
      </c>
      <c r="D19" s="169">
        <v>53452</v>
      </c>
      <c r="E19" s="163">
        <f t="shared" si="1"/>
        <v>0.9412068342538584</v>
      </c>
      <c r="F19" s="168">
        <f t="shared" si="2"/>
        <v>1.0233854673351792</v>
      </c>
    </row>
    <row r="20" spans="1:6" ht="19.5" customHeight="1">
      <c r="A20" s="63" t="s">
        <v>24</v>
      </c>
      <c r="B20" s="181"/>
      <c r="C20" s="182"/>
      <c r="D20" s="169"/>
      <c r="E20" s="163"/>
      <c r="F20" s="168" t="str">
        <f t="shared" si="2"/>
        <v>-</v>
      </c>
    </row>
    <row r="21" spans="1:6" ht="19.5" customHeight="1">
      <c r="A21" s="183" t="s">
        <v>25</v>
      </c>
      <c r="B21" s="169"/>
      <c r="C21" s="184"/>
      <c r="D21" s="169"/>
      <c r="E21" s="163"/>
      <c r="F21" s="168" t="str">
        <f t="shared" si="2"/>
        <v>-</v>
      </c>
    </row>
    <row r="22" spans="1:6" ht="19.5" customHeight="1">
      <c r="A22" s="63" t="s">
        <v>26</v>
      </c>
      <c r="B22" s="185">
        <v>709465</v>
      </c>
      <c r="C22" s="186">
        <v>817532</v>
      </c>
      <c r="D22" s="178">
        <v>665893</v>
      </c>
      <c r="E22" s="168">
        <f t="shared" si="1"/>
        <v>1.1523218199629297</v>
      </c>
      <c r="F22" s="168">
        <f t="shared" si="2"/>
        <v>1.2277227722772277</v>
      </c>
    </row>
    <row r="23" spans="1:6" ht="19.5" customHeight="1">
      <c r="A23" s="183" t="s">
        <v>27</v>
      </c>
      <c r="B23" s="169">
        <v>90713</v>
      </c>
      <c r="C23" s="184">
        <v>110145</v>
      </c>
      <c r="D23" s="169">
        <v>93212</v>
      </c>
      <c r="E23" s="163">
        <f t="shared" si="1"/>
        <v>1.2142140597268307</v>
      </c>
      <c r="F23" s="168">
        <f t="shared" si="2"/>
        <v>1.1816611595073596</v>
      </c>
    </row>
    <row r="24" spans="1:6" ht="19.5" customHeight="1">
      <c r="A24" s="63" t="s">
        <v>28</v>
      </c>
      <c r="B24" s="187">
        <v>140215</v>
      </c>
      <c r="C24" s="188">
        <v>126412</v>
      </c>
      <c r="D24" s="169">
        <v>134717</v>
      </c>
      <c r="E24" s="163">
        <f t="shared" si="1"/>
        <v>0.9015583211496631</v>
      </c>
      <c r="F24" s="168">
        <f t="shared" si="2"/>
        <v>0.9383522495304972</v>
      </c>
    </row>
    <row r="25" spans="1:6" ht="19.5" customHeight="1">
      <c r="A25" s="63" t="s">
        <v>29</v>
      </c>
      <c r="B25" s="169">
        <v>48923</v>
      </c>
      <c r="C25" s="180">
        <v>51239</v>
      </c>
      <c r="D25" s="169">
        <v>48836</v>
      </c>
      <c r="E25" s="163">
        <f t="shared" si="1"/>
        <v>1.0473396970749953</v>
      </c>
      <c r="F25" s="168">
        <f t="shared" si="2"/>
        <v>1.0492055041362929</v>
      </c>
    </row>
    <row r="26" spans="1:6" ht="19.5" customHeight="1">
      <c r="A26" s="63" t="s">
        <v>30</v>
      </c>
      <c r="B26" s="169">
        <v>680</v>
      </c>
      <c r="C26" s="180">
        <v>2596</v>
      </c>
      <c r="D26" s="169">
        <v>1322</v>
      </c>
      <c r="E26" s="163">
        <f t="shared" si="1"/>
        <v>3.8176470588235296</v>
      </c>
      <c r="F26" s="168">
        <f t="shared" si="2"/>
        <v>1.9636913767019668</v>
      </c>
    </row>
    <row r="27" spans="1:6" ht="19.5" customHeight="1">
      <c r="A27" s="63" t="s">
        <v>31</v>
      </c>
      <c r="B27" s="169">
        <v>156032</v>
      </c>
      <c r="C27" s="180">
        <v>276770</v>
      </c>
      <c r="D27" s="169">
        <v>153967</v>
      </c>
      <c r="E27" s="163">
        <f t="shared" si="1"/>
        <v>1.7738028096800655</v>
      </c>
      <c r="F27" s="168">
        <f t="shared" si="2"/>
        <v>1.7975929907058006</v>
      </c>
    </row>
    <row r="28" spans="1:6" ht="19.5" customHeight="1">
      <c r="A28" s="63" t="s">
        <v>32</v>
      </c>
      <c r="B28" s="169">
        <v>272902</v>
      </c>
      <c r="C28" s="180">
        <v>250370</v>
      </c>
      <c r="D28" s="169">
        <v>233839</v>
      </c>
      <c r="E28" s="163">
        <f t="shared" si="1"/>
        <v>0.9174355629493371</v>
      </c>
      <c r="F28" s="168">
        <f t="shared" si="2"/>
        <v>1.0706939389922125</v>
      </c>
    </row>
    <row r="29" spans="1:6" ht="21" customHeight="1">
      <c r="A29" s="63" t="s">
        <v>33</v>
      </c>
      <c r="B29" s="162">
        <f>B5+B22</f>
        <v>1373935</v>
      </c>
      <c r="C29" s="162">
        <f>C5+C22</f>
        <v>1520433</v>
      </c>
      <c r="D29" s="169">
        <f>D5+D22</f>
        <v>1279782</v>
      </c>
      <c r="E29" s="163">
        <f t="shared" si="1"/>
        <v>1.1066265871384018</v>
      </c>
      <c r="F29" s="168">
        <f t="shared" si="2"/>
        <v>1.1880406194179947</v>
      </c>
    </row>
    <row r="30" spans="1:6" ht="19.5" customHeight="1">
      <c r="A30" s="164" t="s">
        <v>34</v>
      </c>
      <c r="B30" s="165">
        <f>SUM(B31:B36)</f>
        <v>158239</v>
      </c>
      <c r="C30" s="166">
        <f>SUM(C31:C36)</f>
        <v>164035</v>
      </c>
      <c r="D30" s="178">
        <v>143868</v>
      </c>
      <c r="E30" s="163">
        <f aca="true" t="shared" si="3" ref="E30:E42">C30/B30</f>
        <v>1.036628138448802</v>
      </c>
      <c r="F30" s="168">
        <f t="shared" si="2"/>
        <v>1.1401771067923374</v>
      </c>
    </row>
    <row r="31" spans="1:6" ht="19.5" customHeight="1">
      <c r="A31" s="63" t="s">
        <v>35</v>
      </c>
      <c r="B31" s="169">
        <v>47125</v>
      </c>
      <c r="C31" s="169">
        <v>83617</v>
      </c>
      <c r="D31" s="169">
        <v>40665</v>
      </c>
      <c r="E31" s="163">
        <f t="shared" si="3"/>
        <v>1.774366047745358</v>
      </c>
      <c r="F31" s="168">
        <f aca="true" t="shared" si="4" ref="F31:F42">IF(D31=0,"-",C31/D31)</f>
        <v>2.056240009836469</v>
      </c>
    </row>
    <row r="32" spans="1:6" ht="19.5" customHeight="1">
      <c r="A32" s="63" t="s">
        <v>36</v>
      </c>
      <c r="B32" s="169">
        <v>65760</v>
      </c>
      <c r="C32" s="169">
        <v>37203</v>
      </c>
      <c r="D32" s="169">
        <v>63078</v>
      </c>
      <c r="E32" s="163">
        <f t="shared" si="3"/>
        <v>0.5657390510948905</v>
      </c>
      <c r="F32" s="168">
        <f t="shared" si="4"/>
        <v>0.5897935888899458</v>
      </c>
    </row>
    <row r="33" spans="1:6" ht="19.5" customHeight="1">
      <c r="A33" s="63" t="s">
        <v>37</v>
      </c>
      <c r="B33" s="169">
        <v>23952</v>
      </c>
      <c r="C33" s="169">
        <v>22233</v>
      </c>
      <c r="D33" s="169">
        <v>21297</v>
      </c>
      <c r="E33" s="163">
        <f t="shared" si="3"/>
        <v>0.9282314629258517</v>
      </c>
      <c r="F33" s="168">
        <f t="shared" si="4"/>
        <v>1.043949852091844</v>
      </c>
    </row>
    <row r="34" spans="1:6" ht="19.5" customHeight="1">
      <c r="A34" s="63" t="s">
        <v>38</v>
      </c>
      <c r="B34" s="169">
        <v>8728</v>
      </c>
      <c r="C34" s="169">
        <v>7022</v>
      </c>
      <c r="D34" s="169">
        <v>7371</v>
      </c>
      <c r="E34" s="163">
        <f t="shared" si="3"/>
        <v>0.8045371219065078</v>
      </c>
      <c r="F34" s="168">
        <f t="shared" si="4"/>
        <v>0.9526522859856194</v>
      </c>
    </row>
    <row r="35" spans="1:6" ht="19.5" customHeight="1">
      <c r="A35" s="63" t="s">
        <v>39</v>
      </c>
      <c r="B35" s="169">
        <v>2551</v>
      </c>
      <c r="C35" s="169">
        <v>1579</v>
      </c>
      <c r="D35" s="169">
        <v>1938</v>
      </c>
      <c r="E35" s="163">
        <f t="shared" si="3"/>
        <v>0.6189729517836142</v>
      </c>
      <c r="F35" s="168">
        <f t="shared" si="4"/>
        <v>0.8147574819401445</v>
      </c>
    </row>
    <row r="36" spans="1:6" ht="19.5" customHeight="1">
      <c r="A36" s="63" t="s">
        <v>40</v>
      </c>
      <c r="B36" s="169">
        <v>10123</v>
      </c>
      <c r="C36" s="169">
        <v>12381</v>
      </c>
      <c r="D36" s="169">
        <v>9519</v>
      </c>
      <c r="E36" s="163">
        <f t="shared" si="3"/>
        <v>1.2230564062036946</v>
      </c>
      <c r="F36" s="168">
        <f t="shared" si="4"/>
        <v>1.3006618342262843</v>
      </c>
    </row>
    <row r="37" spans="1:6" ht="19.5" customHeight="1">
      <c r="A37" s="164" t="s">
        <v>41</v>
      </c>
      <c r="B37" s="165">
        <f>SUM(B38:B41)</f>
        <v>1775667</v>
      </c>
      <c r="C37" s="166">
        <f>SUM(C38:C41)</f>
        <v>1623053</v>
      </c>
      <c r="D37" s="178">
        <v>1604131</v>
      </c>
      <c r="E37" s="163">
        <f t="shared" si="3"/>
        <v>0.9140525785521723</v>
      </c>
      <c r="F37" s="168">
        <f t="shared" si="4"/>
        <v>1.0117957947324752</v>
      </c>
    </row>
    <row r="38" spans="1:6" ht="19.5" customHeight="1">
      <c r="A38" s="170" t="s">
        <v>42</v>
      </c>
      <c r="B38" s="169">
        <f>493519-35577</f>
        <v>457942</v>
      </c>
      <c r="C38" s="169">
        <v>416331</v>
      </c>
      <c r="D38" s="169">
        <v>426875</v>
      </c>
      <c r="E38" s="163">
        <f t="shared" si="3"/>
        <v>0.909134781260509</v>
      </c>
      <c r="F38" s="168">
        <f t="shared" si="4"/>
        <v>0.975299560761347</v>
      </c>
    </row>
    <row r="39" spans="1:6" ht="19.5" customHeight="1">
      <c r="A39" s="170" t="s">
        <v>43</v>
      </c>
      <c r="B39" s="169">
        <v>1088959</v>
      </c>
      <c r="C39" s="169">
        <v>987249</v>
      </c>
      <c r="D39" s="169">
        <v>975554</v>
      </c>
      <c r="E39" s="163">
        <f t="shared" si="3"/>
        <v>0.9065988710318754</v>
      </c>
      <c r="F39" s="168">
        <f t="shared" si="4"/>
        <v>1.0119880601176356</v>
      </c>
    </row>
    <row r="40" spans="1:6" ht="19.5" customHeight="1">
      <c r="A40" s="171" t="s">
        <v>44</v>
      </c>
      <c r="B40" s="169">
        <f>119763+43631</f>
        <v>163394</v>
      </c>
      <c r="C40" s="169">
        <v>146274</v>
      </c>
      <c r="D40" s="169">
        <v>143337</v>
      </c>
      <c r="E40" s="163">
        <f t="shared" si="3"/>
        <v>0.8952225907928075</v>
      </c>
      <c r="F40" s="168">
        <f t="shared" si="4"/>
        <v>1.0204901735071894</v>
      </c>
    </row>
    <row r="41" spans="1:6" ht="19.5" customHeight="1">
      <c r="A41" s="171" t="s">
        <v>45</v>
      </c>
      <c r="B41" s="169">
        <v>65372</v>
      </c>
      <c r="C41" s="169">
        <v>73199</v>
      </c>
      <c r="D41" s="169">
        <v>58365</v>
      </c>
      <c r="E41" s="163">
        <f t="shared" si="3"/>
        <v>1.119730159701401</v>
      </c>
      <c r="F41" s="168">
        <f t="shared" si="4"/>
        <v>1.2541591707358863</v>
      </c>
    </row>
    <row r="42" spans="1:6" ht="19.5" customHeight="1">
      <c r="A42" s="63" t="s">
        <v>46</v>
      </c>
      <c r="B42" s="165">
        <v>3307841</v>
      </c>
      <c r="C42" s="166">
        <v>3307521</v>
      </c>
      <c r="D42" s="178">
        <v>3027781</v>
      </c>
      <c r="E42" s="163">
        <f t="shared" si="3"/>
        <v>0.9999032601627467</v>
      </c>
      <c r="F42" s="168">
        <f t="shared" si="4"/>
        <v>1.092391094336083</v>
      </c>
    </row>
  </sheetData>
  <sheetProtection/>
  <mergeCells count="2">
    <mergeCell ref="A2:E2"/>
    <mergeCell ref="A3:F3"/>
  </mergeCell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0"/>
  <sheetViews>
    <sheetView showGridLines="0" showZeros="0" workbookViewId="0" topLeftCell="A1">
      <selection activeCell="D24" sqref="D24"/>
    </sheetView>
  </sheetViews>
  <sheetFormatPr defaultColWidth="9.125" defaultRowHeight="14.25"/>
  <cols>
    <col min="1" max="1" width="36.25390625" style="64" customWidth="1"/>
    <col min="2" max="2" width="16.00390625" style="64" customWidth="1"/>
    <col min="3" max="3" width="34.00390625" style="64" customWidth="1"/>
    <col min="4" max="4" width="15.125" style="64" customWidth="1"/>
    <col min="5" max="8" width="9.125" style="64" hidden="1" customWidth="1"/>
    <col min="9" max="254" width="9.125" style="23" customWidth="1"/>
    <col min="255" max="16384" width="9.125" style="23" customWidth="1"/>
  </cols>
  <sheetData>
    <row r="1" spans="1:8" s="40" customFormat="1" ht="27.75" customHeight="1">
      <c r="A1" s="42" t="s">
        <v>1532</v>
      </c>
      <c r="B1" s="43"/>
      <c r="C1" s="43"/>
      <c r="D1" s="44"/>
      <c r="E1" s="44"/>
      <c r="F1" s="45"/>
      <c r="G1" s="45"/>
      <c r="H1" s="46"/>
    </row>
    <row r="2" spans="1:8" s="40" customFormat="1" ht="39" customHeight="1">
      <c r="A2" s="65" t="s">
        <v>1533</v>
      </c>
      <c r="B2" s="65"/>
      <c r="C2" s="65"/>
      <c r="D2" s="65"/>
      <c r="E2" s="65"/>
      <c r="F2" s="65"/>
      <c r="G2" s="65"/>
      <c r="H2" s="65"/>
    </row>
    <row r="3" spans="1:8" s="40" customFormat="1" ht="12.75" customHeight="1">
      <c r="A3" s="66"/>
      <c r="B3" s="66"/>
      <c r="C3" s="66"/>
      <c r="D3" s="67" t="s">
        <v>52</v>
      </c>
      <c r="E3" s="67"/>
      <c r="F3" s="68"/>
      <c r="G3" s="69" t="s">
        <v>1534</v>
      </c>
      <c r="H3" s="69"/>
    </row>
    <row r="4" spans="1:8" s="40" customFormat="1" ht="12.75" customHeight="1">
      <c r="A4" s="70" t="s">
        <v>3</v>
      </c>
      <c r="B4" s="70" t="s">
        <v>1535</v>
      </c>
      <c r="C4" s="70" t="s">
        <v>3</v>
      </c>
      <c r="D4" s="71" t="s">
        <v>1535</v>
      </c>
      <c r="E4" s="72"/>
      <c r="F4" s="72" t="s">
        <v>1536</v>
      </c>
      <c r="G4" s="72" t="s">
        <v>1537</v>
      </c>
      <c r="H4" s="72" t="s">
        <v>1538</v>
      </c>
    </row>
    <row r="5" spans="1:9" s="40" customFormat="1" ht="12.75" customHeight="1">
      <c r="A5" s="73" t="s">
        <v>1539</v>
      </c>
      <c r="B5" s="74"/>
      <c r="C5" s="74" t="s">
        <v>437</v>
      </c>
      <c r="D5" s="74">
        <v>952</v>
      </c>
      <c r="E5" s="76"/>
      <c r="F5" s="77">
        <v>0</v>
      </c>
      <c r="G5" s="77">
        <v>54926</v>
      </c>
      <c r="H5" s="77">
        <v>78739</v>
      </c>
      <c r="I5" s="83"/>
    </row>
    <row r="6" spans="1:9" s="40" customFormat="1" ht="12.75" customHeight="1">
      <c r="A6" s="73" t="s">
        <v>1540</v>
      </c>
      <c r="B6" s="74"/>
      <c r="C6" s="74" t="s">
        <v>474</v>
      </c>
      <c r="D6" s="74">
        <v>22896</v>
      </c>
      <c r="E6" s="76"/>
      <c r="F6" s="77">
        <v>0</v>
      </c>
      <c r="G6" s="77">
        <v>712449</v>
      </c>
      <c r="H6" s="77">
        <v>567333</v>
      </c>
      <c r="I6" s="83"/>
    </row>
    <row r="7" spans="1:9" s="40" customFormat="1" ht="12.75" customHeight="1">
      <c r="A7" s="73" t="s">
        <v>1541</v>
      </c>
      <c r="B7" s="74">
        <v>217</v>
      </c>
      <c r="C7" s="74" t="s">
        <v>634</v>
      </c>
      <c r="D7" s="74">
        <v>0</v>
      </c>
      <c r="E7" s="76"/>
      <c r="F7" s="76"/>
      <c r="G7" s="76"/>
      <c r="H7" s="76"/>
      <c r="I7" s="83"/>
    </row>
    <row r="8" spans="1:9" s="40" customFormat="1" ht="12.75" customHeight="1">
      <c r="A8" s="73" t="s">
        <v>1542</v>
      </c>
      <c r="B8" s="74">
        <v>112</v>
      </c>
      <c r="C8" s="74" t="s">
        <v>704</v>
      </c>
      <c r="D8" s="74">
        <v>237727</v>
      </c>
      <c r="E8" s="76"/>
      <c r="F8" s="76"/>
      <c r="G8" s="76"/>
      <c r="H8" s="76"/>
      <c r="I8" s="83"/>
    </row>
    <row r="9" spans="1:9" s="40" customFormat="1" ht="12.75" customHeight="1">
      <c r="A9" s="73" t="s">
        <v>1543</v>
      </c>
      <c r="B9" s="74">
        <v>504</v>
      </c>
      <c r="C9" s="74" t="s">
        <v>725</v>
      </c>
      <c r="D9" s="74">
        <v>7208</v>
      </c>
      <c r="E9" s="76"/>
      <c r="F9" s="76"/>
      <c r="G9" s="76"/>
      <c r="H9" s="76"/>
      <c r="I9" s="83"/>
    </row>
    <row r="10" spans="1:9" s="40" customFormat="1" ht="12.75" customHeight="1">
      <c r="A10" s="73" t="s">
        <v>1544</v>
      </c>
      <c r="B10" s="74"/>
      <c r="C10" s="74" t="s">
        <v>839</v>
      </c>
      <c r="D10" s="74">
        <v>20105</v>
      </c>
      <c r="E10" s="76"/>
      <c r="F10" s="76"/>
      <c r="G10" s="76"/>
      <c r="H10" s="76"/>
      <c r="I10" s="83"/>
    </row>
    <row r="11" spans="1:9" s="40" customFormat="1" ht="12.75" customHeight="1">
      <c r="A11" s="73" t="s">
        <v>1545</v>
      </c>
      <c r="B11" s="74"/>
      <c r="C11" s="74" t="s">
        <v>897</v>
      </c>
      <c r="D11" s="74">
        <v>703</v>
      </c>
      <c r="E11" s="76"/>
      <c r="F11" s="76"/>
      <c r="G11" s="76"/>
      <c r="H11" s="76"/>
      <c r="I11" s="83"/>
    </row>
    <row r="12" spans="1:9" s="40" customFormat="1" ht="12.75" customHeight="1">
      <c r="A12" s="73" t="s">
        <v>1546</v>
      </c>
      <c r="B12" s="74"/>
      <c r="C12" s="74" t="s">
        <v>951</v>
      </c>
      <c r="D12" s="74">
        <v>472</v>
      </c>
      <c r="E12" s="76"/>
      <c r="F12" s="76"/>
      <c r="G12" s="76"/>
      <c r="H12" s="76"/>
      <c r="I12" s="83"/>
    </row>
    <row r="13" spans="1:9" s="40" customFormat="1" ht="12.75" customHeight="1">
      <c r="A13" s="78" t="s">
        <v>1547</v>
      </c>
      <c r="B13" s="74"/>
      <c r="C13" s="74" t="s">
        <v>1333</v>
      </c>
      <c r="D13" s="74">
        <v>122724</v>
      </c>
      <c r="E13" s="76"/>
      <c r="F13" s="76"/>
      <c r="G13" s="76"/>
      <c r="H13" s="76"/>
      <c r="I13" s="83"/>
    </row>
    <row r="14" spans="1:8" s="40" customFormat="1" ht="12.75" customHeight="1">
      <c r="A14" s="73" t="s">
        <v>1548</v>
      </c>
      <c r="B14" s="74"/>
      <c r="C14" s="74" t="s">
        <v>1131</v>
      </c>
      <c r="D14" s="74">
        <v>0</v>
      </c>
      <c r="E14" s="76"/>
      <c r="F14" s="76"/>
      <c r="G14" s="76"/>
      <c r="H14" s="76"/>
    </row>
    <row r="15" spans="1:8" s="40" customFormat="1" ht="12.75" customHeight="1">
      <c r="A15" s="73" t="s">
        <v>1549</v>
      </c>
      <c r="B15" s="74">
        <v>2653</v>
      </c>
      <c r="C15" s="74" t="s">
        <v>1143</v>
      </c>
      <c r="D15" s="74">
        <v>0</v>
      </c>
      <c r="E15" s="76"/>
      <c r="F15" s="76"/>
      <c r="G15" s="76"/>
      <c r="H15" s="76"/>
    </row>
    <row r="16" spans="1:8" s="40" customFormat="1" ht="12.75" customHeight="1">
      <c r="A16" s="73" t="s">
        <v>1550</v>
      </c>
      <c r="B16" s="74">
        <v>2486</v>
      </c>
      <c r="C16" s="74"/>
      <c r="D16" s="74"/>
      <c r="E16" s="76"/>
      <c r="F16" s="76"/>
      <c r="G16" s="76"/>
      <c r="H16" s="76"/>
    </row>
    <row r="17" spans="1:8" s="40" customFormat="1" ht="12.75" customHeight="1">
      <c r="A17" s="73" t="s">
        <v>1551</v>
      </c>
      <c r="B17" s="74">
        <v>1521</v>
      </c>
      <c r="C17" s="74"/>
      <c r="D17" s="74"/>
      <c r="E17" s="80"/>
      <c r="F17" s="76"/>
      <c r="G17" s="76"/>
      <c r="H17" s="76"/>
    </row>
    <row r="18" spans="1:8" s="40" customFormat="1" ht="12.75" customHeight="1">
      <c r="A18" s="73" t="s">
        <v>1552</v>
      </c>
      <c r="B18" s="74">
        <v>207793</v>
      </c>
      <c r="C18" s="74"/>
      <c r="D18" s="74"/>
      <c r="E18" s="80"/>
      <c r="F18" s="76"/>
      <c r="G18" s="76"/>
      <c r="H18" s="76"/>
    </row>
    <row r="19" spans="1:8" s="40" customFormat="1" ht="12.75" customHeight="1">
      <c r="A19" s="73" t="s">
        <v>1553</v>
      </c>
      <c r="B19" s="74"/>
      <c r="C19" s="74"/>
      <c r="D19" s="74"/>
      <c r="E19" s="80"/>
      <c r="F19" s="76"/>
      <c r="G19" s="76"/>
      <c r="H19" s="76"/>
    </row>
    <row r="20" spans="1:8" s="40" customFormat="1" ht="12.75" customHeight="1">
      <c r="A20" s="73" t="s">
        <v>1554</v>
      </c>
      <c r="B20" s="74"/>
      <c r="C20" s="74"/>
      <c r="D20" s="74"/>
      <c r="E20" s="80"/>
      <c r="F20" s="76"/>
      <c r="G20" s="76"/>
      <c r="H20" s="76"/>
    </row>
    <row r="21" spans="1:8" s="40" customFormat="1" ht="12.75" customHeight="1">
      <c r="A21" s="73" t="s">
        <v>1555</v>
      </c>
      <c r="B21" s="74">
        <v>3047</v>
      </c>
      <c r="C21" s="74"/>
      <c r="D21" s="74"/>
      <c r="E21" s="80"/>
      <c r="F21" s="76"/>
      <c r="G21" s="76"/>
      <c r="H21" s="76"/>
    </row>
    <row r="22" spans="1:8" s="40" customFormat="1" ht="12.75" customHeight="1">
      <c r="A22" s="73" t="s">
        <v>1556</v>
      </c>
      <c r="B22" s="74">
        <v>39</v>
      </c>
      <c r="C22" s="74"/>
      <c r="D22" s="74"/>
      <c r="E22" s="80"/>
      <c r="F22" s="76"/>
      <c r="G22" s="76"/>
      <c r="H22" s="76"/>
    </row>
    <row r="23" spans="1:8" s="40" customFormat="1" ht="12.75" customHeight="1">
      <c r="A23" s="73" t="s">
        <v>1557</v>
      </c>
      <c r="B23" s="74"/>
      <c r="C23" s="74"/>
      <c r="D23" s="74"/>
      <c r="E23" s="80"/>
      <c r="F23" s="76"/>
      <c r="G23" s="76"/>
      <c r="H23" s="76"/>
    </row>
    <row r="24" spans="1:8" s="40" customFormat="1" ht="12.75" customHeight="1">
      <c r="A24" s="73" t="s">
        <v>1558</v>
      </c>
      <c r="B24" s="74"/>
      <c r="C24" s="74"/>
      <c r="D24" s="74"/>
      <c r="E24" s="80"/>
      <c r="F24" s="76"/>
      <c r="G24" s="76"/>
      <c r="H24" s="76"/>
    </row>
    <row r="25" spans="1:8" s="40" customFormat="1" ht="12.75" customHeight="1">
      <c r="A25" s="73" t="s">
        <v>1559</v>
      </c>
      <c r="B25" s="74"/>
      <c r="C25" s="74"/>
      <c r="D25" s="74"/>
      <c r="E25" s="80"/>
      <c r="F25" s="76"/>
      <c r="G25" s="76"/>
      <c r="H25" s="76"/>
    </row>
    <row r="26" spans="1:8" s="40" customFormat="1" ht="12.75" customHeight="1">
      <c r="A26" s="73" t="s">
        <v>1560</v>
      </c>
      <c r="B26" s="74"/>
      <c r="C26" s="74"/>
      <c r="D26" s="74"/>
      <c r="E26" s="80"/>
      <c r="F26" s="76"/>
      <c r="G26" s="76"/>
      <c r="H26" s="76"/>
    </row>
    <row r="27" spans="1:8" s="40" customFormat="1" ht="12.75" customHeight="1">
      <c r="A27" s="73" t="s">
        <v>1561</v>
      </c>
      <c r="B27" s="74">
        <v>1359</v>
      </c>
      <c r="C27" s="74"/>
      <c r="D27" s="74"/>
      <c r="E27" s="80"/>
      <c r="F27" s="76"/>
      <c r="G27" s="76"/>
      <c r="H27" s="76"/>
    </row>
    <row r="28" spans="1:8" s="40" customFormat="1" ht="12.75" customHeight="1">
      <c r="A28" s="73" t="s">
        <v>1562</v>
      </c>
      <c r="B28" s="74">
        <v>138703</v>
      </c>
      <c r="C28" s="74"/>
      <c r="D28" s="74"/>
      <c r="E28" s="80"/>
      <c r="F28" s="76"/>
      <c r="G28" s="76"/>
      <c r="H28" s="76"/>
    </row>
    <row r="29" spans="1:8" s="40" customFormat="1" ht="12.75" customHeight="1">
      <c r="A29" s="78" t="s">
        <v>1563</v>
      </c>
      <c r="B29" s="74"/>
      <c r="C29" s="74"/>
      <c r="D29" s="74"/>
      <c r="E29" s="80"/>
      <c r="F29" s="76"/>
      <c r="G29" s="76"/>
      <c r="H29" s="76"/>
    </row>
    <row r="30" spans="1:8" s="40" customFormat="1" ht="12.75" customHeight="1">
      <c r="A30" s="84" t="s">
        <v>1564</v>
      </c>
      <c r="B30" s="74">
        <f>SUM(B5:B29)</f>
        <v>358434</v>
      </c>
      <c r="C30" s="74" t="s">
        <v>1565</v>
      </c>
      <c r="D30" s="74">
        <v>412787</v>
      </c>
      <c r="E30" s="80"/>
      <c r="F30" s="76"/>
      <c r="G30" s="76"/>
      <c r="H30" s="76"/>
    </row>
    <row r="31" spans="1:8" s="40" customFormat="1" ht="12.75" customHeight="1">
      <c r="A31" s="73" t="s">
        <v>1364</v>
      </c>
      <c r="B31" s="74">
        <v>81838</v>
      </c>
      <c r="C31" s="74" t="s">
        <v>1419</v>
      </c>
      <c r="D31" s="74">
        <v>1703</v>
      </c>
      <c r="E31" s="80"/>
      <c r="F31" s="76"/>
      <c r="G31" s="76"/>
      <c r="H31" s="76"/>
    </row>
    <row r="32" spans="1:8" s="40" customFormat="1" ht="12.75" customHeight="1">
      <c r="A32" s="73" t="s">
        <v>1566</v>
      </c>
      <c r="B32" s="74">
        <v>0</v>
      </c>
      <c r="C32" s="74"/>
      <c r="D32" s="74">
        <v>0</v>
      </c>
      <c r="E32" s="80"/>
      <c r="F32" s="76"/>
      <c r="G32" s="76"/>
      <c r="H32" s="76"/>
    </row>
    <row r="33" spans="1:8" s="40" customFormat="1" ht="12.75" customHeight="1">
      <c r="A33" s="73" t="s">
        <v>1469</v>
      </c>
      <c r="B33" s="74">
        <v>133665</v>
      </c>
      <c r="C33" s="74"/>
      <c r="D33" s="74"/>
      <c r="E33" s="80"/>
      <c r="F33" s="76"/>
      <c r="G33" s="76"/>
      <c r="H33" s="76"/>
    </row>
    <row r="34" spans="1:8" s="40" customFormat="1" ht="12.75" customHeight="1">
      <c r="A34" s="73" t="s">
        <v>1567</v>
      </c>
      <c r="B34" s="74">
        <v>61</v>
      </c>
      <c r="C34" s="74" t="s">
        <v>1473</v>
      </c>
      <c r="D34" s="74">
        <v>108515</v>
      </c>
      <c r="E34" s="80"/>
      <c r="F34" s="76"/>
      <c r="G34" s="76"/>
      <c r="H34" s="76"/>
    </row>
    <row r="35" spans="1:8" s="40" customFormat="1" ht="12.75" customHeight="1">
      <c r="A35" s="73" t="s">
        <v>1568</v>
      </c>
      <c r="B35" s="74">
        <v>961134</v>
      </c>
      <c r="C35" s="74" t="s">
        <v>1438</v>
      </c>
      <c r="D35" s="74">
        <v>944234</v>
      </c>
      <c r="E35" s="80"/>
      <c r="F35" s="76"/>
      <c r="G35" s="76"/>
      <c r="H35" s="76"/>
    </row>
    <row r="36" spans="1:8" s="40" customFormat="1" ht="12.75" customHeight="1">
      <c r="A36" s="73" t="s">
        <v>1416</v>
      </c>
      <c r="B36" s="74">
        <v>0</v>
      </c>
      <c r="C36" s="74" t="s">
        <v>1417</v>
      </c>
      <c r="D36" s="74">
        <v>0</v>
      </c>
      <c r="E36" s="80"/>
      <c r="F36" s="76"/>
      <c r="G36" s="76"/>
      <c r="H36" s="76"/>
    </row>
    <row r="37" spans="1:8" s="40" customFormat="1" ht="12.75" customHeight="1">
      <c r="A37" s="73"/>
      <c r="B37" s="74"/>
      <c r="C37" s="74" t="s">
        <v>1569</v>
      </c>
      <c r="D37" s="74">
        <v>0</v>
      </c>
      <c r="E37" s="80"/>
      <c r="F37" s="76"/>
      <c r="G37" s="76"/>
      <c r="H37" s="76"/>
    </row>
    <row r="38" spans="1:8" s="40" customFormat="1" ht="12.75" customHeight="1">
      <c r="A38" s="73"/>
      <c r="B38" s="74"/>
      <c r="C38" s="74" t="s">
        <v>1475</v>
      </c>
      <c r="D38" s="74">
        <v>67893</v>
      </c>
      <c r="E38" s="80"/>
      <c r="F38" s="76"/>
      <c r="G38" s="76"/>
      <c r="H38" s="76"/>
    </row>
    <row r="39" spans="1:8" s="40" customFormat="1" ht="12.75" customHeight="1">
      <c r="A39" s="70" t="s">
        <v>1570</v>
      </c>
      <c r="B39" s="74">
        <v>1535132</v>
      </c>
      <c r="C39" s="74" t="s">
        <v>1571</v>
      </c>
      <c r="D39" s="74">
        <v>1535132</v>
      </c>
      <c r="E39" s="76"/>
      <c r="F39" s="76"/>
      <c r="G39" s="76"/>
      <c r="H39" s="76"/>
    </row>
    <row r="40" spans="3:4" ht="14.25">
      <c r="C40" s="40"/>
      <c r="D40" s="40"/>
    </row>
  </sheetData>
  <sheetProtection/>
  <mergeCells count="3">
    <mergeCell ref="A2:H2"/>
    <mergeCell ref="D3:E3"/>
    <mergeCell ref="G3:H3"/>
  </mergeCells>
  <printOptions horizontalCentered="1"/>
  <pageMargins left="0.79" right="0.79" top="0.79" bottom="0.79" header="0.39" footer="0.39"/>
  <pageSetup firstPageNumber="0" useFirstPageNumber="1" horizontalDpi="600" verticalDpi="600" orientation="landscape" pageOrder="overThenDown" paperSize="9" scale="88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9"/>
  <sheetViews>
    <sheetView showGridLines="0" showZeros="0" workbookViewId="0" topLeftCell="A19">
      <selection activeCell="A1" sqref="A1:IV1"/>
    </sheetView>
  </sheetViews>
  <sheetFormatPr defaultColWidth="9.125" defaultRowHeight="14.25"/>
  <cols>
    <col min="1" max="1" width="36.25390625" style="64" customWidth="1"/>
    <col min="2" max="2" width="16.00390625" style="64" customWidth="1"/>
    <col min="3" max="3" width="34.00390625" style="64" customWidth="1"/>
    <col min="4" max="4" width="15.125" style="64" customWidth="1"/>
    <col min="5" max="8" width="9.125" style="64" hidden="1" customWidth="1"/>
    <col min="9" max="254" width="9.125" style="23" customWidth="1"/>
    <col min="255" max="16384" width="9.125" style="23" customWidth="1"/>
  </cols>
  <sheetData>
    <row r="1" spans="1:8" s="40" customFormat="1" ht="24.75" customHeight="1">
      <c r="A1" s="42" t="s">
        <v>1572</v>
      </c>
      <c r="B1" s="43"/>
      <c r="C1" s="43"/>
      <c r="D1" s="44"/>
      <c r="E1" s="44"/>
      <c r="F1" s="45"/>
      <c r="G1" s="45"/>
      <c r="H1" s="46"/>
    </row>
    <row r="2" spans="1:8" s="40" customFormat="1" ht="24.75" customHeight="1">
      <c r="A2" s="65" t="s">
        <v>1573</v>
      </c>
      <c r="B2" s="65"/>
      <c r="C2" s="65"/>
      <c r="D2" s="65"/>
      <c r="E2" s="65"/>
      <c r="F2" s="65"/>
      <c r="G2" s="65"/>
      <c r="H2" s="65"/>
    </row>
    <row r="3" spans="1:8" s="40" customFormat="1" ht="19.5" customHeight="1">
      <c r="A3" s="66"/>
      <c r="B3" s="66"/>
      <c r="C3" s="66"/>
      <c r="D3" s="67" t="s">
        <v>52</v>
      </c>
      <c r="E3" s="67"/>
      <c r="F3" s="68"/>
      <c r="G3" s="69" t="s">
        <v>1534</v>
      </c>
      <c r="H3" s="69"/>
    </row>
    <row r="4" spans="1:8" s="40" customFormat="1" ht="12.75" customHeight="1">
      <c r="A4" s="70" t="s">
        <v>3</v>
      </c>
      <c r="B4" s="70" t="s">
        <v>1535</v>
      </c>
      <c r="C4" s="70" t="s">
        <v>3</v>
      </c>
      <c r="D4" s="71" t="s">
        <v>1535</v>
      </c>
      <c r="E4" s="72"/>
      <c r="F4" s="72" t="s">
        <v>1536</v>
      </c>
      <c r="G4" s="72" t="s">
        <v>1537</v>
      </c>
      <c r="H4" s="72" t="s">
        <v>1538</v>
      </c>
    </row>
    <row r="5" spans="1:9" s="40" customFormat="1" ht="12.75" customHeight="1">
      <c r="A5" s="73" t="s">
        <v>1539</v>
      </c>
      <c r="B5" s="74"/>
      <c r="C5" s="73" t="s">
        <v>437</v>
      </c>
      <c r="D5" s="75">
        <v>20</v>
      </c>
      <c r="E5" s="76"/>
      <c r="F5" s="77">
        <v>0</v>
      </c>
      <c r="G5" s="77">
        <v>0</v>
      </c>
      <c r="H5" s="77">
        <v>0</v>
      </c>
      <c r="I5" s="83"/>
    </row>
    <row r="6" spans="1:9" s="40" customFormat="1" ht="12.75" customHeight="1">
      <c r="A6" s="73" t="s">
        <v>1540</v>
      </c>
      <c r="B6" s="74"/>
      <c r="C6" s="73" t="s">
        <v>474</v>
      </c>
      <c r="D6" s="75">
        <v>120</v>
      </c>
      <c r="E6" s="76"/>
      <c r="F6" s="77">
        <v>0</v>
      </c>
      <c r="G6" s="77">
        <v>0</v>
      </c>
      <c r="H6" s="77">
        <v>0</v>
      </c>
      <c r="I6" s="83"/>
    </row>
    <row r="7" spans="1:9" s="40" customFormat="1" ht="12.75" customHeight="1">
      <c r="A7" s="73" t="s">
        <v>1541</v>
      </c>
      <c r="B7" s="74">
        <v>217</v>
      </c>
      <c r="C7" s="73" t="s">
        <v>634</v>
      </c>
      <c r="D7" s="75">
        <v>0</v>
      </c>
      <c r="E7" s="76"/>
      <c r="F7" s="76"/>
      <c r="G7" s="76"/>
      <c r="H7" s="76"/>
      <c r="I7" s="83"/>
    </row>
    <row r="8" spans="1:9" s="40" customFormat="1" ht="12.75" customHeight="1">
      <c r="A8" s="73" t="s">
        <v>1542</v>
      </c>
      <c r="B8" s="74">
        <v>72</v>
      </c>
      <c r="C8" s="73" t="s">
        <v>704</v>
      </c>
      <c r="D8" s="75">
        <v>20004</v>
      </c>
      <c r="E8" s="76"/>
      <c r="F8" s="76"/>
      <c r="G8" s="76"/>
      <c r="H8" s="76"/>
      <c r="I8" s="83"/>
    </row>
    <row r="9" spans="1:9" s="40" customFormat="1" ht="12.75" customHeight="1">
      <c r="A9" s="73" t="s">
        <v>1543</v>
      </c>
      <c r="B9" s="74">
        <v>304</v>
      </c>
      <c r="C9" s="73" t="s">
        <v>725</v>
      </c>
      <c r="D9" s="75">
        <v>30</v>
      </c>
      <c r="E9" s="76"/>
      <c r="F9" s="76"/>
      <c r="G9" s="76"/>
      <c r="H9" s="76"/>
      <c r="I9" s="83"/>
    </row>
    <row r="10" spans="1:9" s="40" customFormat="1" ht="12.75" customHeight="1">
      <c r="A10" s="73" t="s">
        <v>1544</v>
      </c>
      <c r="B10" s="74"/>
      <c r="C10" s="73" t="s">
        <v>839</v>
      </c>
      <c r="D10" s="75">
        <v>20105</v>
      </c>
      <c r="E10" s="76"/>
      <c r="F10" s="76"/>
      <c r="G10" s="76"/>
      <c r="H10" s="76"/>
      <c r="I10" s="83"/>
    </row>
    <row r="11" spans="1:9" s="40" customFormat="1" ht="12.75" customHeight="1">
      <c r="A11" s="73" t="s">
        <v>1545</v>
      </c>
      <c r="B11" s="74"/>
      <c r="C11" s="73" t="s">
        <v>897</v>
      </c>
      <c r="D11" s="75">
        <v>291</v>
      </c>
      <c r="E11" s="76"/>
      <c r="F11" s="76"/>
      <c r="G11" s="76"/>
      <c r="H11" s="76"/>
      <c r="I11" s="83"/>
    </row>
    <row r="12" spans="1:9" s="40" customFormat="1" ht="12.75" customHeight="1">
      <c r="A12" s="73" t="s">
        <v>1546</v>
      </c>
      <c r="B12" s="74"/>
      <c r="C12" s="73" t="s">
        <v>951</v>
      </c>
      <c r="D12" s="75">
        <v>160</v>
      </c>
      <c r="E12" s="76"/>
      <c r="F12" s="76"/>
      <c r="G12" s="76"/>
      <c r="H12" s="76"/>
      <c r="I12" s="83"/>
    </row>
    <row r="13" spans="1:9" s="40" customFormat="1" ht="12.75" customHeight="1">
      <c r="A13" s="78" t="s">
        <v>1547</v>
      </c>
      <c r="B13" s="74"/>
      <c r="C13" s="73" t="s">
        <v>1333</v>
      </c>
      <c r="D13" s="75">
        <v>3452</v>
      </c>
      <c r="E13" s="76"/>
      <c r="F13" s="76"/>
      <c r="G13" s="76"/>
      <c r="H13" s="76"/>
      <c r="I13" s="83"/>
    </row>
    <row r="14" spans="1:8" s="40" customFormat="1" ht="12.75" customHeight="1">
      <c r="A14" s="73" t="s">
        <v>1548</v>
      </c>
      <c r="B14" s="74"/>
      <c r="C14" s="73" t="s">
        <v>1131</v>
      </c>
      <c r="D14" s="75">
        <v>0</v>
      </c>
      <c r="E14" s="76"/>
      <c r="F14" s="76"/>
      <c r="G14" s="76"/>
      <c r="H14" s="76"/>
    </row>
    <row r="15" spans="1:8" s="40" customFormat="1" ht="12.75" customHeight="1">
      <c r="A15" s="73" t="s">
        <v>1549</v>
      </c>
      <c r="B15" s="74">
        <v>1359</v>
      </c>
      <c r="C15" s="73" t="s">
        <v>1143</v>
      </c>
      <c r="D15" s="75">
        <v>0</v>
      </c>
      <c r="E15" s="76"/>
      <c r="F15" s="76"/>
      <c r="G15" s="76"/>
      <c r="H15" s="76"/>
    </row>
    <row r="16" spans="1:8" s="40" customFormat="1" ht="12.75" customHeight="1">
      <c r="A16" s="73" t="s">
        <v>1550</v>
      </c>
      <c r="B16" s="74"/>
      <c r="C16" s="73"/>
      <c r="D16" s="79"/>
      <c r="E16" s="76"/>
      <c r="F16" s="76"/>
      <c r="G16" s="76"/>
      <c r="H16" s="76"/>
    </row>
    <row r="17" spans="1:8" s="40" customFormat="1" ht="12.75" customHeight="1">
      <c r="A17" s="73" t="s">
        <v>1551</v>
      </c>
      <c r="B17" s="74"/>
      <c r="C17" s="73"/>
      <c r="D17" s="79"/>
      <c r="E17" s="76"/>
      <c r="F17" s="76"/>
      <c r="G17" s="76"/>
      <c r="H17" s="76"/>
    </row>
    <row r="18" spans="1:8" s="40" customFormat="1" ht="12.75" customHeight="1">
      <c r="A18" s="73" t="s">
        <v>1552</v>
      </c>
      <c r="B18" s="74"/>
      <c r="C18" s="73"/>
      <c r="D18" s="79"/>
      <c r="E18" s="76"/>
      <c r="F18" s="76"/>
      <c r="G18" s="76"/>
      <c r="H18" s="76"/>
    </row>
    <row r="19" spans="1:8" s="40" customFormat="1" ht="12.75" customHeight="1">
      <c r="A19" s="73" t="s">
        <v>1553</v>
      </c>
      <c r="B19" s="74"/>
      <c r="C19" s="73"/>
      <c r="D19" s="79"/>
      <c r="E19" s="76"/>
      <c r="F19" s="76"/>
      <c r="G19" s="76"/>
      <c r="H19" s="76"/>
    </row>
    <row r="20" spans="1:8" s="40" customFormat="1" ht="12.75" customHeight="1">
      <c r="A20" s="73" t="s">
        <v>1554</v>
      </c>
      <c r="B20" s="74"/>
      <c r="C20" s="73"/>
      <c r="D20" s="79"/>
      <c r="E20" s="76"/>
      <c r="F20" s="76"/>
      <c r="G20" s="76"/>
      <c r="H20" s="76"/>
    </row>
    <row r="21" spans="1:8" s="40" customFormat="1" ht="12.75" customHeight="1">
      <c r="A21" s="73" t="s">
        <v>1555</v>
      </c>
      <c r="B21" s="74"/>
      <c r="C21" s="73"/>
      <c r="D21" s="79"/>
      <c r="E21" s="76"/>
      <c r="F21" s="76"/>
      <c r="G21" s="76"/>
      <c r="H21" s="76"/>
    </row>
    <row r="22" spans="1:8" s="40" customFormat="1" ht="12.75" customHeight="1">
      <c r="A22" s="73" t="s">
        <v>1556</v>
      </c>
      <c r="B22" s="74">
        <v>39</v>
      </c>
      <c r="C22" s="73"/>
      <c r="D22" s="79"/>
      <c r="E22" s="76"/>
      <c r="F22" s="76"/>
      <c r="G22" s="76"/>
      <c r="H22" s="76"/>
    </row>
    <row r="23" spans="1:8" s="40" customFormat="1" ht="12.75" customHeight="1">
      <c r="A23" s="73" t="s">
        <v>1557</v>
      </c>
      <c r="B23" s="74"/>
      <c r="C23" s="73"/>
      <c r="D23" s="79"/>
      <c r="E23" s="76"/>
      <c r="F23" s="76"/>
      <c r="G23" s="76"/>
      <c r="H23" s="76"/>
    </row>
    <row r="24" spans="1:8" s="40" customFormat="1" ht="12.75" customHeight="1">
      <c r="A24" s="73" t="s">
        <v>1558</v>
      </c>
      <c r="B24" s="74"/>
      <c r="C24" s="73"/>
      <c r="D24" s="79"/>
      <c r="E24" s="76"/>
      <c r="F24" s="76"/>
      <c r="G24" s="76"/>
      <c r="H24" s="76"/>
    </row>
    <row r="25" spans="1:8" s="40" customFormat="1" ht="12.75" customHeight="1">
      <c r="A25" s="73" t="s">
        <v>1559</v>
      </c>
      <c r="B25" s="74"/>
      <c r="C25" s="73"/>
      <c r="D25" s="79"/>
      <c r="E25" s="76"/>
      <c r="F25" s="76"/>
      <c r="G25" s="76"/>
      <c r="H25" s="76"/>
    </row>
    <row r="26" spans="1:8" s="40" customFormat="1" ht="12.75" customHeight="1">
      <c r="A26" s="73" t="s">
        <v>1560</v>
      </c>
      <c r="B26" s="74"/>
      <c r="C26" s="73"/>
      <c r="D26" s="79"/>
      <c r="E26" s="76"/>
      <c r="F26" s="76"/>
      <c r="G26" s="76"/>
      <c r="H26" s="76"/>
    </row>
    <row r="27" spans="1:8" s="40" customFormat="1" ht="12.75" customHeight="1">
      <c r="A27" s="73" t="s">
        <v>1561</v>
      </c>
      <c r="B27" s="74"/>
      <c r="C27" s="73"/>
      <c r="D27" s="79"/>
      <c r="E27" s="76"/>
      <c r="F27" s="76"/>
      <c r="G27" s="76"/>
      <c r="H27" s="76"/>
    </row>
    <row r="28" spans="1:8" s="40" customFormat="1" ht="12.75" customHeight="1">
      <c r="A28" s="73" t="s">
        <v>1562</v>
      </c>
      <c r="B28" s="74">
        <v>9</v>
      </c>
      <c r="C28" s="73"/>
      <c r="D28" s="79"/>
      <c r="E28" s="76"/>
      <c r="F28" s="76"/>
      <c r="G28" s="76"/>
      <c r="H28" s="76"/>
    </row>
    <row r="29" spans="1:8" s="40" customFormat="1" ht="12.75" customHeight="1">
      <c r="A29" s="78" t="s">
        <v>1563</v>
      </c>
      <c r="B29" s="74"/>
      <c r="C29" s="73"/>
      <c r="D29" s="79"/>
      <c r="E29" s="76"/>
      <c r="F29" s="76"/>
      <c r="G29" s="76"/>
      <c r="H29" s="76"/>
    </row>
    <row r="30" spans="1:8" s="40" customFormat="1" ht="12.75" customHeight="1">
      <c r="A30" s="70" t="s">
        <v>1574</v>
      </c>
      <c r="B30" s="74">
        <f>SUM(B5:B29)</f>
        <v>2000</v>
      </c>
      <c r="C30" s="70" t="s">
        <v>1565</v>
      </c>
      <c r="D30" s="79">
        <v>44182</v>
      </c>
      <c r="E30" s="76"/>
      <c r="F30" s="76"/>
      <c r="G30" s="76"/>
      <c r="H30" s="76"/>
    </row>
    <row r="31" spans="1:8" s="40" customFormat="1" ht="12.75" customHeight="1">
      <c r="A31" s="73" t="s">
        <v>1364</v>
      </c>
      <c r="B31" s="74">
        <v>24039</v>
      </c>
      <c r="C31" s="74" t="s">
        <v>1419</v>
      </c>
      <c r="D31" s="74">
        <v>655</v>
      </c>
      <c r="E31" s="80"/>
      <c r="F31" s="76"/>
      <c r="G31" s="76"/>
      <c r="H31" s="76"/>
    </row>
    <row r="32" spans="1:8" s="40" customFormat="1" ht="12.75" customHeight="1">
      <c r="A32" s="73" t="s">
        <v>1566</v>
      </c>
      <c r="B32" s="74">
        <v>0</v>
      </c>
      <c r="C32" s="74"/>
      <c r="D32" s="74"/>
      <c r="E32" s="80"/>
      <c r="F32" s="76"/>
      <c r="G32" s="76"/>
      <c r="H32" s="76"/>
    </row>
    <row r="33" spans="1:8" s="40" customFormat="1" ht="12.75" customHeight="1">
      <c r="A33" s="73" t="s">
        <v>1469</v>
      </c>
      <c r="B33" s="74">
        <v>49199</v>
      </c>
      <c r="C33" s="74"/>
      <c r="D33" s="74"/>
      <c r="E33" s="80"/>
      <c r="F33" s="76"/>
      <c r="G33" s="76"/>
      <c r="H33" s="76"/>
    </row>
    <row r="34" spans="1:8" s="40" customFormat="1" ht="12.75" customHeight="1">
      <c r="A34" s="73" t="s">
        <v>1567</v>
      </c>
      <c r="B34" s="74">
        <v>0</v>
      </c>
      <c r="C34" s="74" t="s">
        <v>1473</v>
      </c>
      <c r="D34" s="74">
        <v>37400</v>
      </c>
      <c r="E34" s="80"/>
      <c r="F34" s="76"/>
      <c r="G34" s="76"/>
      <c r="H34" s="76"/>
    </row>
    <row r="35" spans="1:8" s="40" customFormat="1" ht="12.75" customHeight="1">
      <c r="A35" s="73" t="s">
        <v>1568</v>
      </c>
      <c r="B35" s="74">
        <v>440933</v>
      </c>
      <c r="C35" s="74" t="s">
        <v>1438</v>
      </c>
      <c r="D35" s="74">
        <v>433533</v>
      </c>
      <c r="E35" s="80"/>
      <c r="F35" s="76"/>
      <c r="G35" s="76"/>
      <c r="H35" s="76"/>
    </row>
    <row r="36" spans="1:8" s="40" customFormat="1" ht="12.75" customHeight="1">
      <c r="A36" s="73" t="s">
        <v>1416</v>
      </c>
      <c r="B36" s="74"/>
      <c r="C36" s="74" t="s">
        <v>1417</v>
      </c>
      <c r="D36" s="74">
        <v>0</v>
      </c>
      <c r="E36" s="80"/>
      <c r="F36" s="76"/>
      <c r="G36" s="76"/>
      <c r="H36" s="76"/>
    </row>
    <row r="37" spans="1:8" s="40" customFormat="1" ht="12.75" customHeight="1">
      <c r="A37" s="73"/>
      <c r="B37" s="74"/>
      <c r="C37" s="74" t="s">
        <v>1569</v>
      </c>
      <c r="D37" s="74">
        <v>0</v>
      </c>
      <c r="E37" s="76"/>
      <c r="F37" s="76"/>
      <c r="G37" s="76"/>
      <c r="H37" s="76"/>
    </row>
    <row r="38" spans="1:8" s="40" customFormat="1" ht="12.75" customHeight="1">
      <c r="A38" s="73"/>
      <c r="B38" s="74"/>
      <c r="C38" s="74" t="s">
        <v>1475</v>
      </c>
      <c r="D38" s="74">
        <v>401</v>
      </c>
      <c r="E38" s="76"/>
      <c r="F38" s="76"/>
      <c r="G38" s="76"/>
      <c r="H38" s="76"/>
    </row>
    <row r="39" spans="1:8" s="40" customFormat="1" ht="12.75" customHeight="1">
      <c r="A39" s="70" t="s">
        <v>1570</v>
      </c>
      <c r="B39" s="81">
        <v>516171</v>
      </c>
      <c r="C39" s="70" t="s">
        <v>1571</v>
      </c>
      <c r="D39" s="82">
        <v>516171</v>
      </c>
      <c r="E39" s="76"/>
      <c r="F39" s="76"/>
      <c r="G39" s="76"/>
      <c r="H39" s="76"/>
    </row>
    <row r="40" s="40" customFormat="1" ht="14.25"/>
  </sheetData>
  <sheetProtection/>
  <mergeCells count="3">
    <mergeCell ref="A2:H2"/>
    <mergeCell ref="D3:E3"/>
    <mergeCell ref="G3:H3"/>
  </mergeCells>
  <printOptions horizontalCentered="1"/>
  <pageMargins left="0.79" right="0.79" top="0.79" bottom="0.79" header="0.39" footer="0.39"/>
  <pageSetup firstPageNumber="0" useFirstPageNumber="1" horizontalDpi="600" verticalDpi="600" orientation="landscape" pageOrder="overThenDown" paperSize="9" scale="8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7"/>
  <sheetViews>
    <sheetView showGridLines="0" showZeros="0" workbookViewId="0" topLeftCell="A1">
      <selection activeCell="G23" sqref="G23"/>
    </sheetView>
  </sheetViews>
  <sheetFormatPr defaultColWidth="9.125" defaultRowHeight="14.25"/>
  <cols>
    <col min="1" max="1" width="24.00390625" style="58" customWidth="1"/>
    <col min="2" max="10" width="13.25390625" style="58" customWidth="1"/>
    <col min="11" max="16384" width="9.125" style="41" customWidth="1"/>
  </cols>
  <sheetData>
    <row r="1" spans="1:8" s="40" customFormat="1" ht="24.75" customHeight="1">
      <c r="A1" s="42" t="s">
        <v>1575</v>
      </c>
      <c r="B1" s="43"/>
      <c r="C1" s="43"/>
      <c r="D1" s="44"/>
      <c r="E1" s="44"/>
      <c r="F1" s="45"/>
      <c r="G1" s="45"/>
      <c r="H1" s="46"/>
    </row>
    <row r="2" spans="1:10" s="57" customFormat="1" ht="33.75" customHeight="1">
      <c r="A2" s="59" t="s">
        <v>1576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s="57" customFormat="1" ht="16.5" customHeight="1">
      <c r="A3" s="60" t="s">
        <v>2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s="57" customFormat="1" ht="12.75" customHeight="1">
      <c r="A4" s="61" t="s">
        <v>1577</v>
      </c>
      <c r="B4" s="61" t="s">
        <v>1578</v>
      </c>
      <c r="C4" s="62" t="s">
        <v>1579</v>
      </c>
      <c r="D4" s="62" t="s">
        <v>1580</v>
      </c>
      <c r="E4" s="62" t="s">
        <v>1581</v>
      </c>
      <c r="F4" s="62" t="s">
        <v>1582</v>
      </c>
      <c r="G4" s="62" t="s">
        <v>1583</v>
      </c>
      <c r="H4" s="62" t="s">
        <v>1584</v>
      </c>
      <c r="I4" s="62" t="s">
        <v>1585</v>
      </c>
      <c r="J4" s="62" t="s">
        <v>1586</v>
      </c>
    </row>
    <row r="5" spans="1:10" s="57" customFormat="1" ht="36.75" customHeight="1">
      <c r="A5" s="61"/>
      <c r="B5" s="61"/>
      <c r="C5" s="61"/>
      <c r="D5" s="61"/>
      <c r="E5" s="61"/>
      <c r="F5" s="61"/>
      <c r="G5" s="61"/>
      <c r="H5" s="61"/>
      <c r="I5" s="61"/>
      <c r="J5" s="61"/>
    </row>
    <row r="6" spans="1:10" s="57" customFormat="1" ht="20.25" customHeight="1">
      <c r="A6" s="63" t="s">
        <v>1587</v>
      </c>
      <c r="B6" s="51">
        <v>1186021</v>
      </c>
      <c r="C6" s="51">
        <v>644668</v>
      </c>
      <c r="D6" s="51">
        <v>91982</v>
      </c>
      <c r="E6" s="51">
        <v>0</v>
      </c>
      <c r="F6" s="51">
        <v>130883</v>
      </c>
      <c r="G6" s="51">
        <v>270931</v>
      </c>
      <c r="H6" s="51">
        <v>29148</v>
      </c>
      <c r="I6" s="51">
        <v>12606</v>
      </c>
      <c r="J6" s="51">
        <v>5803</v>
      </c>
    </row>
    <row r="7" spans="1:10" s="57" customFormat="1" ht="20.25" customHeight="1">
      <c r="A7" s="52" t="s">
        <v>1588</v>
      </c>
      <c r="B7" s="51">
        <v>520666</v>
      </c>
      <c r="C7" s="51">
        <v>280683</v>
      </c>
      <c r="D7" s="51">
        <v>23081</v>
      </c>
      <c r="E7" s="51">
        <v>0</v>
      </c>
      <c r="F7" s="51">
        <v>118342</v>
      </c>
      <c r="G7" s="51">
        <v>56834</v>
      </c>
      <c r="H7" s="51">
        <v>24726</v>
      </c>
      <c r="I7" s="51">
        <v>11309</v>
      </c>
      <c r="J7" s="51">
        <v>5691</v>
      </c>
    </row>
    <row r="8" spans="1:10" s="57" customFormat="1" ht="20.25" customHeight="1">
      <c r="A8" s="52" t="s">
        <v>1589</v>
      </c>
      <c r="B8" s="51">
        <v>7524</v>
      </c>
      <c r="C8" s="51">
        <v>2964</v>
      </c>
      <c r="D8" s="51">
        <v>483</v>
      </c>
      <c r="E8" s="51">
        <v>0</v>
      </c>
      <c r="F8" s="51">
        <v>892</v>
      </c>
      <c r="G8" s="51">
        <v>1862</v>
      </c>
      <c r="H8" s="51">
        <v>557</v>
      </c>
      <c r="I8" s="51">
        <v>654</v>
      </c>
      <c r="J8" s="51">
        <v>112</v>
      </c>
    </row>
    <row r="9" spans="1:10" s="57" customFormat="1" ht="20.25" customHeight="1">
      <c r="A9" s="52" t="s">
        <v>1590</v>
      </c>
      <c r="B9" s="51">
        <v>610890</v>
      </c>
      <c r="C9" s="51">
        <v>327212</v>
      </c>
      <c r="D9" s="51">
        <v>68418</v>
      </c>
      <c r="E9" s="51">
        <v>0</v>
      </c>
      <c r="F9" s="51">
        <v>2969</v>
      </c>
      <c r="G9" s="51">
        <v>211667</v>
      </c>
      <c r="H9" s="51">
        <v>624</v>
      </c>
      <c r="I9" s="51">
        <v>0</v>
      </c>
      <c r="J9" s="51">
        <v>0</v>
      </c>
    </row>
    <row r="10" spans="1:10" s="57" customFormat="1" ht="20.25" customHeight="1">
      <c r="A10" s="52" t="s">
        <v>1591</v>
      </c>
      <c r="B10" s="51">
        <v>21291</v>
      </c>
      <c r="C10" s="51">
        <v>12043</v>
      </c>
      <c r="D10" s="51">
        <v>0</v>
      </c>
      <c r="E10" s="51">
        <v>0</v>
      </c>
      <c r="F10" s="51">
        <v>8679</v>
      </c>
      <c r="G10" s="51">
        <v>568</v>
      </c>
      <c r="H10" s="51">
        <v>1</v>
      </c>
      <c r="I10" s="51">
        <v>0</v>
      </c>
      <c r="J10" s="51">
        <v>0</v>
      </c>
    </row>
    <row r="11" spans="1:10" s="57" customFormat="1" ht="20.25" customHeight="1">
      <c r="A11" s="52" t="s">
        <v>1592</v>
      </c>
      <c r="B11" s="51">
        <v>138</v>
      </c>
      <c r="C11" s="51">
        <v>2</v>
      </c>
      <c r="D11" s="51">
        <v>0</v>
      </c>
      <c r="E11" s="51">
        <v>0</v>
      </c>
      <c r="F11" s="51">
        <v>-1</v>
      </c>
      <c r="G11" s="51">
        <v>0</v>
      </c>
      <c r="H11" s="51">
        <v>0</v>
      </c>
      <c r="I11" s="51">
        <v>137</v>
      </c>
      <c r="J11" s="51">
        <v>0</v>
      </c>
    </row>
    <row r="12" spans="1:10" s="57" customFormat="1" ht="20.25" customHeight="1">
      <c r="A12" s="52" t="s">
        <v>1593</v>
      </c>
      <c r="B12" s="51">
        <v>1142168</v>
      </c>
      <c r="C12" s="51">
        <v>669376</v>
      </c>
      <c r="D12" s="51">
        <v>65840</v>
      </c>
      <c r="E12" s="51">
        <v>0</v>
      </c>
      <c r="F12" s="51">
        <v>116238</v>
      </c>
      <c r="G12" s="51">
        <v>255213</v>
      </c>
      <c r="H12" s="51">
        <v>23329</v>
      </c>
      <c r="I12" s="51">
        <v>7046</v>
      </c>
      <c r="J12" s="51">
        <v>5126</v>
      </c>
    </row>
    <row r="13" spans="1:10" s="57" customFormat="1" ht="20.25" customHeight="1">
      <c r="A13" s="52" t="s">
        <v>1594</v>
      </c>
      <c r="B13" s="51">
        <v>1116313</v>
      </c>
      <c r="C13" s="51">
        <v>664939</v>
      </c>
      <c r="D13" s="51">
        <v>65840</v>
      </c>
      <c r="E13" s="51">
        <v>0</v>
      </c>
      <c r="F13" s="51">
        <v>113881</v>
      </c>
      <c r="G13" s="51">
        <v>241466</v>
      </c>
      <c r="H13" s="51">
        <v>19119</v>
      </c>
      <c r="I13" s="51">
        <v>5942</v>
      </c>
      <c r="J13" s="51">
        <v>5126</v>
      </c>
    </row>
    <row r="14" spans="1:10" s="57" customFormat="1" ht="20.25" customHeight="1">
      <c r="A14" s="52" t="s">
        <v>1595</v>
      </c>
      <c r="B14" s="51">
        <v>7792</v>
      </c>
      <c r="C14" s="51">
        <v>4434</v>
      </c>
      <c r="D14" s="51">
        <v>0</v>
      </c>
      <c r="E14" s="51">
        <v>0</v>
      </c>
      <c r="F14" s="51">
        <v>986</v>
      </c>
      <c r="G14" s="51">
        <v>2171</v>
      </c>
      <c r="H14" s="51">
        <v>201</v>
      </c>
      <c r="I14" s="51">
        <v>0</v>
      </c>
      <c r="J14" s="51">
        <v>0</v>
      </c>
    </row>
    <row r="15" spans="1:10" s="57" customFormat="1" ht="20.25" customHeight="1">
      <c r="A15" s="52" t="s">
        <v>1596</v>
      </c>
      <c r="B15" s="51">
        <v>1390</v>
      </c>
      <c r="C15" s="51">
        <v>3</v>
      </c>
      <c r="D15" s="51">
        <v>0</v>
      </c>
      <c r="E15" s="51">
        <v>0</v>
      </c>
      <c r="F15" s="51">
        <v>1371</v>
      </c>
      <c r="G15" s="51">
        <v>0</v>
      </c>
      <c r="H15" s="51">
        <v>0</v>
      </c>
      <c r="I15" s="51">
        <v>16</v>
      </c>
      <c r="J15" s="51">
        <v>0</v>
      </c>
    </row>
    <row r="16" spans="1:10" s="57" customFormat="1" ht="20.25" customHeight="1">
      <c r="A16" s="63" t="s">
        <v>1597</v>
      </c>
      <c r="B16" s="51">
        <v>43853</v>
      </c>
      <c r="C16" s="51">
        <v>-24708</v>
      </c>
      <c r="D16" s="51">
        <v>26142</v>
      </c>
      <c r="E16" s="51">
        <v>0</v>
      </c>
      <c r="F16" s="51">
        <v>14645</v>
      </c>
      <c r="G16" s="51">
        <v>15718</v>
      </c>
      <c r="H16" s="51">
        <v>5819</v>
      </c>
      <c r="I16" s="51">
        <v>5560</v>
      </c>
      <c r="J16" s="51">
        <v>677</v>
      </c>
    </row>
    <row r="17" spans="1:10" s="57" customFormat="1" ht="20.25" customHeight="1">
      <c r="A17" s="63" t="s">
        <v>1598</v>
      </c>
      <c r="B17" s="51">
        <v>654811</v>
      </c>
      <c r="C17" s="51">
        <v>148112</v>
      </c>
      <c r="D17" s="51">
        <v>181738</v>
      </c>
      <c r="E17" s="51">
        <v>0</v>
      </c>
      <c r="F17" s="51">
        <v>103324</v>
      </c>
      <c r="G17" s="51">
        <v>125453</v>
      </c>
      <c r="H17" s="51">
        <v>35949</v>
      </c>
      <c r="I17" s="51">
        <v>45320</v>
      </c>
      <c r="J17" s="51">
        <v>14915</v>
      </c>
    </row>
    <row r="18" s="57" customFormat="1" ht="14.25"/>
  </sheetData>
  <sheetProtection/>
  <mergeCells count="12">
    <mergeCell ref="A2:J2"/>
    <mergeCell ref="A3:J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gridLines="1" horizontalCentered="1"/>
  <pageMargins left="3" right="2" top="5" bottom="1" header="0" footer="0"/>
  <pageSetup blackAndWhite="1" orientation="landscape"/>
  <headerFooter scaleWithDoc="0" alignWithMargins="0">
    <oddHeader>&amp;C@$</oddHeader>
    <oddFooter>&amp;C@Page &amp;P$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17"/>
  <sheetViews>
    <sheetView showGridLines="0" showZeros="0" workbookViewId="0" topLeftCell="A1">
      <selection activeCell="D10" sqref="D10"/>
    </sheetView>
  </sheetViews>
  <sheetFormatPr defaultColWidth="9.125" defaultRowHeight="14.25"/>
  <cols>
    <col min="1" max="1" width="24.00390625" style="58" customWidth="1"/>
    <col min="2" max="10" width="13.25390625" style="58" customWidth="1"/>
    <col min="11" max="16384" width="9.125" style="41" customWidth="1"/>
  </cols>
  <sheetData>
    <row r="1" spans="1:8" s="40" customFormat="1" ht="24.75" customHeight="1">
      <c r="A1" s="42" t="s">
        <v>1599</v>
      </c>
      <c r="B1" s="43"/>
      <c r="C1" s="43"/>
      <c r="D1" s="44"/>
      <c r="E1" s="44"/>
      <c r="F1" s="45"/>
      <c r="G1" s="45"/>
      <c r="H1" s="46"/>
    </row>
    <row r="2" spans="1:10" s="57" customFormat="1" ht="33.75" customHeight="1">
      <c r="A2" s="59" t="s">
        <v>1600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s="57" customFormat="1" ht="16.5" customHeight="1">
      <c r="A3" s="60" t="s">
        <v>2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s="57" customFormat="1" ht="12.75" customHeight="1">
      <c r="A4" s="61" t="s">
        <v>1577</v>
      </c>
      <c r="B4" s="61" t="s">
        <v>1578</v>
      </c>
      <c r="C4" s="62" t="s">
        <v>1579</v>
      </c>
      <c r="D4" s="62" t="s">
        <v>1580</v>
      </c>
      <c r="E4" s="62" t="s">
        <v>1581</v>
      </c>
      <c r="F4" s="62" t="s">
        <v>1582</v>
      </c>
      <c r="G4" s="62" t="s">
        <v>1583</v>
      </c>
      <c r="H4" s="62" t="s">
        <v>1584</v>
      </c>
      <c r="I4" s="62" t="s">
        <v>1585</v>
      </c>
      <c r="J4" s="62" t="s">
        <v>1586</v>
      </c>
    </row>
    <row r="5" spans="1:10" s="57" customFormat="1" ht="36.75" customHeight="1">
      <c r="A5" s="61"/>
      <c r="B5" s="61"/>
      <c r="C5" s="61"/>
      <c r="D5" s="61"/>
      <c r="E5" s="61"/>
      <c r="F5" s="61"/>
      <c r="G5" s="61"/>
      <c r="H5" s="61"/>
      <c r="I5" s="61"/>
      <c r="J5" s="61"/>
    </row>
    <row r="6" spans="1:10" s="57" customFormat="1" ht="20.25" customHeight="1">
      <c r="A6" s="63" t="s">
        <v>1587</v>
      </c>
      <c r="B6" s="51">
        <v>342672</v>
      </c>
      <c r="C6" s="51">
        <v>238350</v>
      </c>
      <c r="D6" s="51">
        <v>243</v>
      </c>
      <c r="E6" s="51">
        <v>0</v>
      </c>
      <c r="F6" s="51">
        <v>72202</v>
      </c>
      <c r="G6" s="51">
        <v>6220</v>
      </c>
      <c r="H6" s="51">
        <v>15449</v>
      </c>
      <c r="I6" s="51">
        <v>6929</v>
      </c>
      <c r="J6" s="51">
        <v>3279</v>
      </c>
    </row>
    <row r="7" spans="1:10" s="57" customFormat="1" ht="20.25" customHeight="1">
      <c r="A7" s="52" t="s">
        <v>1588</v>
      </c>
      <c r="B7" s="51">
        <v>212567</v>
      </c>
      <c r="C7" s="51">
        <v>125152</v>
      </c>
      <c r="D7" s="51">
        <v>168</v>
      </c>
      <c r="E7" s="51">
        <v>0</v>
      </c>
      <c r="F7" s="51">
        <v>64088</v>
      </c>
      <c r="G7" s="51">
        <v>862</v>
      </c>
      <c r="H7" s="51">
        <v>12998</v>
      </c>
      <c r="I7" s="51">
        <v>6037</v>
      </c>
      <c r="J7" s="51">
        <v>3262</v>
      </c>
    </row>
    <row r="8" spans="1:10" s="57" customFormat="1" ht="20.25" customHeight="1">
      <c r="A8" s="52" t="s">
        <v>1589</v>
      </c>
      <c r="B8" s="51">
        <v>2136</v>
      </c>
      <c r="C8" s="51">
        <v>764</v>
      </c>
      <c r="D8" s="51">
        <v>1</v>
      </c>
      <c r="E8" s="51">
        <v>0</v>
      </c>
      <c r="F8" s="51">
        <v>458</v>
      </c>
      <c r="G8" s="51">
        <v>44</v>
      </c>
      <c r="H8" s="51">
        <v>503</v>
      </c>
      <c r="I8" s="51">
        <v>349</v>
      </c>
      <c r="J8" s="51">
        <v>17</v>
      </c>
    </row>
    <row r="9" spans="1:10" s="57" customFormat="1" ht="20.25" customHeight="1">
      <c r="A9" s="52" t="s">
        <v>1590</v>
      </c>
      <c r="B9" s="51">
        <v>108414</v>
      </c>
      <c r="C9" s="51">
        <v>102434</v>
      </c>
      <c r="D9" s="51">
        <v>74</v>
      </c>
      <c r="E9" s="51">
        <v>0</v>
      </c>
      <c r="F9" s="51">
        <v>100</v>
      </c>
      <c r="G9" s="51">
        <v>5314</v>
      </c>
      <c r="H9" s="51">
        <v>492</v>
      </c>
      <c r="I9" s="51">
        <v>0</v>
      </c>
      <c r="J9" s="51">
        <v>0</v>
      </c>
    </row>
    <row r="10" spans="1:10" s="57" customFormat="1" ht="20.25" customHeight="1">
      <c r="A10" s="52" t="s">
        <v>1591</v>
      </c>
      <c r="B10" s="51">
        <v>8787</v>
      </c>
      <c r="C10" s="51">
        <v>1230</v>
      </c>
      <c r="D10" s="51">
        <v>0</v>
      </c>
      <c r="E10" s="51">
        <v>0</v>
      </c>
      <c r="F10" s="51">
        <v>7557</v>
      </c>
      <c r="G10" s="51">
        <v>0</v>
      </c>
      <c r="H10" s="51">
        <v>0</v>
      </c>
      <c r="I10" s="51">
        <v>0</v>
      </c>
      <c r="J10" s="51">
        <v>0</v>
      </c>
    </row>
    <row r="11" spans="1:10" s="57" customFormat="1" ht="20.25" customHeight="1">
      <c r="A11" s="52" t="s">
        <v>1592</v>
      </c>
      <c r="B11" s="51">
        <v>37</v>
      </c>
      <c r="C11" s="51">
        <v>0</v>
      </c>
      <c r="D11" s="51">
        <v>0</v>
      </c>
      <c r="E11" s="51">
        <v>0</v>
      </c>
      <c r="F11" s="51">
        <v>-1</v>
      </c>
      <c r="G11" s="51">
        <v>0</v>
      </c>
      <c r="H11" s="51">
        <v>0</v>
      </c>
      <c r="I11" s="51">
        <v>38</v>
      </c>
      <c r="J11" s="51">
        <v>0</v>
      </c>
    </row>
    <row r="12" spans="1:10" s="57" customFormat="1" ht="20.25" customHeight="1">
      <c r="A12" s="52" t="s">
        <v>1593</v>
      </c>
      <c r="B12" s="51">
        <v>330631</v>
      </c>
      <c r="C12" s="51">
        <v>243604</v>
      </c>
      <c r="D12" s="51">
        <v>63</v>
      </c>
      <c r="E12" s="51">
        <v>0</v>
      </c>
      <c r="F12" s="51">
        <v>66406</v>
      </c>
      <c r="G12" s="51">
        <v>4220</v>
      </c>
      <c r="H12" s="51">
        <v>9848</v>
      </c>
      <c r="I12" s="51">
        <v>3522</v>
      </c>
      <c r="J12" s="51">
        <v>2968</v>
      </c>
    </row>
    <row r="13" spans="1:10" s="57" customFormat="1" ht="20.25" customHeight="1">
      <c r="A13" s="52" t="s">
        <v>1594</v>
      </c>
      <c r="B13" s="51">
        <v>322325</v>
      </c>
      <c r="C13" s="51">
        <v>240420</v>
      </c>
      <c r="D13" s="51">
        <v>63</v>
      </c>
      <c r="E13" s="51">
        <v>0</v>
      </c>
      <c r="F13" s="51">
        <v>64554</v>
      </c>
      <c r="G13" s="51">
        <v>4019</v>
      </c>
      <c r="H13" s="51">
        <v>7369</v>
      </c>
      <c r="I13" s="51">
        <v>2932</v>
      </c>
      <c r="J13" s="51">
        <v>2968</v>
      </c>
    </row>
    <row r="14" spans="1:10" s="57" customFormat="1" ht="20.25" customHeight="1">
      <c r="A14" s="52" t="s">
        <v>1595</v>
      </c>
      <c r="B14" s="51">
        <v>3836</v>
      </c>
      <c r="C14" s="51">
        <v>3181</v>
      </c>
      <c r="D14" s="51">
        <v>0</v>
      </c>
      <c r="E14" s="51">
        <v>0</v>
      </c>
      <c r="F14" s="51">
        <v>607</v>
      </c>
      <c r="G14" s="51">
        <v>0</v>
      </c>
      <c r="H14" s="51">
        <v>48</v>
      </c>
      <c r="I14" s="51">
        <v>0</v>
      </c>
      <c r="J14" s="51">
        <v>0</v>
      </c>
    </row>
    <row r="15" spans="1:10" s="57" customFormat="1" ht="20.25" customHeight="1">
      <c r="A15" s="52" t="s">
        <v>1596</v>
      </c>
      <c r="B15" s="51">
        <v>1255</v>
      </c>
      <c r="C15" s="51">
        <v>3</v>
      </c>
      <c r="D15" s="51">
        <v>0</v>
      </c>
      <c r="E15" s="51">
        <v>0</v>
      </c>
      <c r="F15" s="51">
        <v>1245</v>
      </c>
      <c r="G15" s="51">
        <v>0</v>
      </c>
      <c r="H15" s="51">
        <v>0</v>
      </c>
      <c r="I15" s="51">
        <v>7</v>
      </c>
      <c r="J15" s="51">
        <v>0</v>
      </c>
    </row>
    <row r="16" spans="1:10" s="57" customFormat="1" ht="20.25" customHeight="1">
      <c r="A16" s="63" t="s">
        <v>1597</v>
      </c>
      <c r="B16" s="51">
        <v>12041</v>
      </c>
      <c r="C16" s="51">
        <v>-5254</v>
      </c>
      <c r="D16" s="51">
        <v>180</v>
      </c>
      <c r="E16" s="51">
        <v>0</v>
      </c>
      <c r="F16" s="51">
        <v>5796</v>
      </c>
      <c r="G16" s="51">
        <v>2000</v>
      </c>
      <c r="H16" s="51">
        <v>5601</v>
      </c>
      <c r="I16" s="51">
        <v>3407</v>
      </c>
      <c r="J16" s="51">
        <v>311</v>
      </c>
    </row>
    <row r="17" spans="1:10" s="57" customFormat="1" ht="20.25" customHeight="1">
      <c r="A17" s="63" t="s">
        <v>1598</v>
      </c>
      <c r="B17" s="51">
        <v>199882</v>
      </c>
      <c r="C17" s="51">
        <v>60266</v>
      </c>
      <c r="D17" s="51">
        <v>725</v>
      </c>
      <c r="E17" s="51">
        <v>0</v>
      </c>
      <c r="F17" s="51">
        <v>62542</v>
      </c>
      <c r="G17" s="51">
        <v>12156</v>
      </c>
      <c r="H17" s="51">
        <v>31164</v>
      </c>
      <c r="I17" s="51">
        <v>25699</v>
      </c>
      <c r="J17" s="51">
        <v>7330</v>
      </c>
    </row>
    <row r="18" s="57" customFormat="1" ht="14.25"/>
  </sheetData>
  <sheetProtection/>
  <mergeCells count="12">
    <mergeCell ref="A2:J2"/>
    <mergeCell ref="A3:J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gridLines="1" horizontalCentered="1"/>
  <pageMargins left="3" right="2" top="5" bottom="1" header="0" footer="0"/>
  <pageSetup blackAndWhite="1" orientation="landscape"/>
  <headerFooter scaleWithDoc="0" alignWithMargins="0">
    <oddHeader>&amp;C@$</oddHeader>
    <oddFooter>&amp;C@Page &amp;P$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23"/>
  <sheetViews>
    <sheetView showGridLines="0" showZeros="0" workbookViewId="0" topLeftCell="A1">
      <selection activeCell="A1" sqref="A1:IV1"/>
    </sheetView>
  </sheetViews>
  <sheetFormatPr defaultColWidth="9.125" defaultRowHeight="14.25"/>
  <cols>
    <col min="1" max="1" width="35.00390625" style="57" customWidth="1"/>
    <col min="2" max="2" width="19.25390625" style="57" customWidth="1"/>
    <col min="3" max="3" width="35.125" style="57" customWidth="1"/>
    <col min="4" max="4" width="19.25390625" style="57" customWidth="1"/>
    <col min="5" max="16384" width="9.125" style="41" customWidth="1"/>
  </cols>
  <sheetData>
    <row r="1" spans="1:8" s="40" customFormat="1" ht="24.75" customHeight="1">
      <c r="A1" s="42" t="s">
        <v>1601</v>
      </c>
      <c r="B1" s="43"/>
      <c r="C1" s="43"/>
      <c r="D1" s="44"/>
      <c r="E1" s="44"/>
      <c r="F1" s="45"/>
      <c r="G1" s="45"/>
      <c r="H1" s="46"/>
    </row>
    <row r="2" spans="1:4" s="57" customFormat="1" ht="33.75" customHeight="1">
      <c r="A2" s="47" t="s">
        <v>1602</v>
      </c>
      <c r="B2" s="47"/>
      <c r="C2" s="47"/>
      <c r="D2" s="47"/>
    </row>
    <row r="3" spans="1:4" s="57" customFormat="1" ht="16.5" customHeight="1">
      <c r="A3" s="48" t="s">
        <v>52</v>
      </c>
      <c r="B3" s="48"/>
      <c r="C3" s="48"/>
      <c r="D3" s="48"/>
    </row>
    <row r="4" spans="1:4" s="57" customFormat="1" ht="16.5" customHeight="1">
      <c r="A4" s="49" t="s">
        <v>3</v>
      </c>
      <c r="B4" s="49" t="s">
        <v>1535</v>
      </c>
      <c r="C4" s="49" t="s">
        <v>3</v>
      </c>
      <c r="D4" s="49" t="s">
        <v>1535</v>
      </c>
    </row>
    <row r="5" spans="1:4" s="57" customFormat="1" ht="16.5" customHeight="1">
      <c r="A5" s="50" t="s">
        <v>1603</v>
      </c>
      <c r="B5" s="51">
        <v>358434</v>
      </c>
      <c r="C5" s="50" t="s">
        <v>1604</v>
      </c>
      <c r="D5" s="51">
        <v>412787</v>
      </c>
    </row>
    <row r="6" spans="1:4" s="57" customFormat="1" ht="16.5" customHeight="1">
      <c r="A6" s="52" t="s">
        <v>1605</v>
      </c>
      <c r="B6" s="51">
        <v>81838</v>
      </c>
      <c r="C6" s="52" t="s">
        <v>1606</v>
      </c>
      <c r="D6" s="51">
        <v>0</v>
      </c>
    </row>
    <row r="7" spans="1:4" s="57" customFormat="1" ht="16.5" customHeight="1">
      <c r="A7" s="52" t="s">
        <v>1607</v>
      </c>
      <c r="B7" s="51">
        <v>0</v>
      </c>
      <c r="C7" s="52" t="s">
        <v>1608</v>
      </c>
      <c r="D7" s="51">
        <v>1703</v>
      </c>
    </row>
    <row r="8" spans="1:4" s="57" customFormat="1" ht="16.5" customHeight="1">
      <c r="A8" s="52" t="s">
        <v>1566</v>
      </c>
      <c r="B8" s="51">
        <v>0</v>
      </c>
      <c r="C8" s="52"/>
      <c r="D8" s="53"/>
    </row>
    <row r="9" spans="1:4" s="57" customFormat="1" ht="16.5" customHeight="1">
      <c r="A9" s="52" t="s">
        <v>1609</v>
      </c>
      <c r="B9" s="51">
        <v>133665</v>
      </c>
      <c r="C9" s="52"/>
      <c r="D9" s="53"/>
    </row>
    <row r="10" spans="1:4" s="57" customFormat="1" ht="16.5" customHeight="1">
      <c r="A10" s="52" t="s">
        <v>1610</v>
      </c>
      <c r="B10" s="51">
        <f>B11+B12+B13</f>
        <v>61</v>
      </c>
      <c r="C10" s="52" t="s">
        <v>1611</v>
      </c>
      <c r="D10" s="51">
        <v>108515</v>
      </c>
    </row>
    <row r="11" spans="1:4" s="57" customFormat="1" ht="16.5" customHeight="1">
      <c r="A11" s="52" t="s">
        <v>1612</v>
      </c>
      <c r="B11" s="51">
        <v>0</v>
      </c>
      <c r="C11" s="52"/>
      <c r="D11" s="53"/>
    </row>
    <row r="12" spans="1:4" s="57" customFormat="1" ht="16.5" customHeight="1">
      <c r="A12" s="52" t="s">
        <v>1613</v>
      </c>
      <c r="B12" s="51">
        <v>0</v>
      </c>
      <c r="C12" s="52"/>
      <c r="D12" s="53"/>
    </row>
    <row r="13" spans="1:4" s="57" customFormat="1" ht="16.5" customHeight="1">
      <c r="A13" s="52" t="s">
        <v>1614</v>
      </c>
      <c r="B13" s="51">
        <v>61</v>
      </c>
      <c r="C13" s="52"/>
      <c r="D13" s="53"/>
    </row>
    <row r="14" spans="1:4" s="57" customFormat="1" ht="16.5" customHeight="1">
      <c r="A14" s="52" t="s">
        <v>1437</v>
      </c>
      <c r="B14" s="51">
        <f aca="true" t="shared" si="0" ref="B14:B17">B15</f>
        <v>0</v>
      </c>
      <c r="C14" s="52" t="s">
        <v>1438</v>
      </c>
      <c r="D14" s="51">
        <f>D15</f>
        <v>944234</v>
      </c>
    </row>
    <row r="15" spans="1:4" s="57" customFormat="1" ht="17.25" customHeight="1">
      <c r="A15" s="52" t="s">
        <v>1439</v>
      </c>
      <c r="B15" s="51">
        <f t="shared" si="0"/>
        <v>0</v>
      </c>
      <c r="C15" s="52" t="s">
        <v>1615</v>
      </c>
      <c r="D15" s="51">
        <v>944234</v>
      </c>
    </row>
    <row r="16" spans="1:4" s="57" customFormat="1" ht="17.25" customHeight="1">
      <c r="A16" s="52" t="s">
        <v>1616</v>
      </c>
      <c r="B16" s="51">
        <v>0</v>
      </c>
      <c r="C16" s="52"/>
      <c r="D16" s="54"/>
    </row>
    <row r="17" spans="1:4" s="57" customFormat="1" ht="17.25" customHeight="1">
      <c r="A17" s="52" t="s">
        <v>1451</v>
      </c>
      <c r="B17" s="51">
        <f t="shared" si="0"/>
        <v>961134</v>
      </c>
      <c r="C17" s="52" t="s">
        <v>1452</v>
      </c>
      <c r="D17" s="51">
        <v>0</v>
      </c>
    </row>
    <row r="18" spans="1:4" s="57" customFormat="1" ht="17.25" customHeight="1">
      <c r="A18" s="52" t="s">
        <v>1617</v>
      </c>
      <c r="B18" s="51">
        <v>961134</v>
      </c>
      <c r="C18" s="52"/>
      <c r="D18" s="55"/>
    </row>
    <row r="19" spans="1:4" s="57" customFormat="1" ht="17.25" customHeight="1">
      <c r="A19" s="52" t="s">
        <v>1618</v>
      </c>
      <c r="B19" s="51">
        <v>0</v>
      </c>
      <c r="C19" s="52" t="s">
        <v>1619</v>
      </c>
      <c r="D19" s="51">
        <v>0</v>
      </c>
    </row>
    <row r="20" spans="1:4" s="57" customFormat="1" ht="17.25" customHeight="1">
      <c r="A20" s="52" t="s">
        <v>1620</v>
      </c>
      <c r="B20" s="51">
        <v>0</v>
      </c>
      <c r="C20" s="52" t="s">
        <v>1621</v>
      </c>
      <c r="D20" s="51">
        <v>0</v>
      </c>
    </row>
    <row r="21" spans="1:4" s="57" customFormat="1" ht="17.25" customHeight="1">
      <c r="A21" s="52"/>
      <c r="B21" s="51"/>
      <c r="C21" s="50" t="s">
        <v>1569</v>
      </c>
      <c r="D21" s="51">
        <v>0</v>
      </c>
    </row>
    <row r="22" spans="1:4" s="57" customFormat="1" ht="17.25" customHeight="1">
      <c r="A22" s="52"/>
      <c r="B22" s="51"/>
      <c r="C22" s="52" t="s">
        <v>1622</v>
      </c>
      <c r="D22" s="51">
        <f>B23-D5-D6-D7-D10-D14-D17-D19-D20-D21</f>
        <v>67893</v>
      </c>
    </row>
    <row r="23" spans="1:4" s="57" customFormat="1" ht="17.25" customHeight="1">
      <c r="A23" s="56" t="s">
        <v>1623</v>
      </c>
      <c r="B23" s="51">
        <f>SUM(B5:B10,B14,B17,B19:B20)</f>
        <v>1535132</v>
      </c>
      <c r="C23" s="56" t="s">
        <v>1624</v>
      </c>
      <c r="D23" s="51">
        <f>SUM(D5:D7,D10,D14,D17,D19:D22)</f>
        <v>1535132</v>
      </c>
    </row>
    <row r="24" s="57" customFormat="1" ht="14.25"/>
  </sheetData>
  <sheetProtection/>
  <mergeCells count="2">
    <mergeCell ref="A2:D2"/>
    <mergeCell ref="A3:D3"/>
  </mergeCells>
  <printOptions gridLines="1"/>
  <pageMargins left="0.75" right="0.75" top="1" bottom="1" header="0.5" footer="0.5"/>
  <pageSetup orientation="portrait" paperSize="9"/>
  <headerFooter scaleWithDoc="0"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23"/>
  <sheetViews>
    <sheetView showGridLines="0" showZeros="0" workbookViewId="0" topLeftCell="A1">
      <selection activeCell="E7" sqref="E7"/>
    </sheetView>
  </sheetViews>
  <sheetFormatPr defaultColWidth="9.125" defaultRowHeight="14.25"/>
  <cols>
    <col min="1" max="1" width="35.00390625" style="41" customWidth="1"/>
    <col min="2" max="2" width="19.25390625" style="41" customWidth="1"/>
    <col min="3" max="3" width="35.125" style="41" customWidth="1"/>
    <col min="4" max="4" width="19.25390625" style="41" customWidth="1"/>
    <col min="5" max="16384" width="9.125" style="41" customWidth="1"/>
  </cols>
  <sheetData>
    <row r="1" spans="1:8" s="40" customFormat="1" ht="24.75" customHeight="1">
      <c r="A1" s="42" t="s">
        <v>1625</v>
      </c>
      <c r="B1" s="43"/>
      <c r="C1" s="43"/>
      <c r="D1" s="44"/>
      <c r="E1" s="44"/>
      <c r="F1" s="45"/>
      <c r="G1" s="45"/>
      <c r="H1" s="46"/>
    </row>
    <row r="2" spans="1:4" ht="33.75" customHeight="1">
      <c r="A2" s="47" t="s">
        <v>1626</v>
      </c>
      <c r="B2" s="47"/>
      <c r="C2" s="47"/>
      <c r="D2" s="47"/>
    </row>
    <row r="3" spans="1:4" ht="16.5" customHeight="1">
      <c r="A3" s="48" t="s">
        <v>52</v>
      </c>
      <c r="B3" s="48"/>
      <c r="C3" s="48"/>
      <c r="D3" s="48"/>
    </row>
    <row r="4" spans="1:4" ht="16.5" customHeight="1">
      <c r="A4" s="49" t="s">
        <v>3</v>
      </c>
      <c r="B4" s="49" t="s">
        <v>1535</v>
      </c>
      <c r="C4" s="49" t="s">
        <v>3</v>
      </c>
      <c r="D4" s="49" t="s">
        <v>1535</v>
      </c>
    </row>
    <row r="5" spans="1:4" ht="16.5" customHeight="1">
      <c r="A5" s="50" t="s">
        <v>1603</v>
      </c>
      <c r="B5" s="51">
        <v>2000</v>
      </c>
      <c r="C5" s="50" t="s">
        <v>1604</v>
      </c>
      <c r="D5" s="51">
        <v>44182</v>
      </c>
    </row>
    <row r="6" spans="1:4" ht="16.5" customHeight="1">
      <c r="A6" s="52" t="s">
        <v>1605</v>
      </c>
      <c r="B6" s="51">
        <v>24039</v>
      </c>
      <c r="C6" s="52" t="s">
        <v>1606</v>
      </c>
      <c r="D6" s="51">
        <v>0</v>
      </c>
    </row>
    <row r="7" spans="1:4" ht="16.5" customHeight="1">
      <c r="A7" s="52" t="s">
        <v>1607</v>
      </c>
      <c r="B7" s="51">
        <v>0</v>
      </c>
      <c r="C7" s="52" t="s">
        <v>1608</v>
      </c>
      <c r="D7" s="51">
        <v>655</v>
      </c>
    </row>
    <row r="8" spans="1:4" ht="16.5" customHeight="1">
      <c r="A8" s="52" t="s">
        <v>1566</v>
      </c>
      <c r="B8" s="51">
        <v>0</v>
      </c>
      <c r="C8" s="52"/>
      <c r="D8" s="53"/>
    </row>
    <row r="9" spans="1:4" ht="16.5" customHeight="1">
      <c r="A9" s="52" t="s">
        <v>1609</v>
      </c>
      <c r="B9" s="51">
        <v>49199</v>
      </c>
      <c r="C9" s="52"/>
      <c r="D9" s="53"/>
    </row>
    <row r="10" spans="1:4" ht="16.5" customHeight="1">
      <c r="A10" s="52" t="s">
        <v>1610</v>
      </c>
      <c r="B10" s="51">
        <f>B11+B12+B13</f>
        <v>0</v>
      </c>
      <c r="C10" s="52" t="s">
        <v>1611</v>
      </c>
      <c r="D10" s="51">
        <v>37400</v>
      </c>
    </row>
    <row r="11" spans="1:4" ht="16.5" customHeight="1">
      <c r="A11" s="52" t="s">
        <v>1612</v>
      </c>
      <c r="B11" s="51">
        <v>0</v>
      </c>
      <c r="C11" s="52"/>
      <c r="D11" s="53"/>
    </row>
    <row r="12" spans="1:4" ht="16.5" customHeight="1">
      <c r="A12" s="52" t="s">
        <v>1613</v>
      </c>
      <c r="B12" s="51">
        <v>0</v>
      </c>
      <c r="C12" s="52"/>
      <c r="D12" s="53"/>
    </row>
    <row r="13" spans="1:4" ht="16.5" customHeight="1">
      <c r="A13" s="52" t="s">
        <v>1614</v>
      </c>
      <c r="B13" s="51">
        <v>0</v>
      </c>
      <c r="C13" s="52"/>
      <c r="D13" s="53"/>
    </row>
    <row r="14" spans="1:4" ht="16.5" customHeight="1">
      <c r="A14" s="52" t="s">
        <v>1437</v>
      </c>
      <c r="B14" s="51">
        <f aca="true" t="shared" si="0" ref="B14:B17">B15</f>
        <v>0</v>
      </c>
      <c r="C14" s="52" t="s">
        <v>1438</v>
      </c>
      <c r="D14" s="51">
        <f>D15</f>
        <v>433533</v>
      </c>
    </row>
    <row r="15" spans="1:4" ht="17.25" customHeight="1">
      <c r="A15" s="52" t="s">
        <v>1439</v>
      </c>
      <c r="B15" s="51">
        <f t="shared" si="0"/>
        <v>0</v>
      </c>
      <c r="C15" s="52" t="s">
        <v>1615</v>
      </c>
      <c r="D15" s="51">
        <v>433533</v>
      </c>
    </row>
    <row r="16" spans="1:4" ht="17.25" customHeight="1">
      <c r="A16" s="52" t="s">
        <v>1616</v>
      </c>
      <c r="B16" s="51">
        <v>0</v>
      </c>
      <c r="C16" s="52"/>
      <c r="D16" s="54"/>
    </row>
    <row r="17" spans="1:4" ht="17.25" customHeight="1">
      <c r="A17" s="52" t="s">
        <v>1451</v>
      </c>
      <c r="B17" s="51">
        <f t="shared" si="0"/>
        <v>440933</v>
      </c>
      <c r="C17" s="52" t="s">
        <v>1452</v>
      </c>
      <c r="D17" s="51">
        <v>0</v>
      </c>
    </row>
    <row r="18" spans="1:4" ht="17.25" customHeight="1">
      <c r="A18" s="52" t="s">
        <v>1617</v>
      </c>
      <c r="B18" s="51">
        <v>440933</v>
      </c>
      <c r="C18" s="52"/>
      <c r="D18" s="55"/>
    </row>
    <row r="19" spans="1:4" ht="17.25" customHeight="1">
      <c r="A19" s="52" t="s">
        <v>1618</v>
      </c>
      <c r="B19" s="51">
        <v>0</v>
      </c>
      <c r="C19" s="52" t="s">
        <v>1619</v>
      </c>
      <c r="D19" s="51">
        <v>0</v>
      </c>
    </row>
    <row r="20" spans="1:4" ht="17.25" customHeight="1">
      <c r="A20" s="52" t="s">
        <v>1620</v>
      </c>
      <c r="B20" s="51">
        <v>0</v>
      </c>
      <c r="C20" s="52" t="s">
        <v>1621</v>
      </c>
      <c r="D20" s="51">
        <v>0</v>
      </c>
    </row>
    <row r="21" spans="1:4" ht="17.25" customHeight="1">
      <c r="A21" s="52"/>
      <c r="B21" s="51"/>
      <c r="C21" s="50" t="s">
        <v>1569</v>
      </c>
      <c r="D21" s="51">
        <v>0</v>
      </c>
    </row>
    <row r="22" spans="1:4" ht="17.25" customHeight="1">
      <c r="A22" s="52"/>
      <c r="B22" s="51"/>
      <c r="C22" s="52" t="s">
        <v>1622</v>
      </c>
      <c r="D22" s="51">
        <f>B23-D5-D6-D7-D10-D14-D17-D19-D20-D21</f>
        <v>401</v>
      </c>
    </row>
    <row r="23" spans="1:4" ht="17.25" customHeight="1">
      <c r="A23" s="56" t="s">
        <v>1623</v>
      </c>
      <c r="B23" s="51">
        <f>SUM(B5:B10,B14,B17,B19:B20)</f>
        <v>516171</v>
      </c>
      <c r="C23" s="56" t="s">
        <v>1624</v>
      </c>
      <c r="D23" s="51">
        <f>SUM(D5:D7,D10,D14,D17,D19:D22)</f>
        <v>516171</v>
      </c>
    </row>
  </sheetData>
  <sheetProtection/>
  <mergeCells count="2">
    <mergeCell ref="A2:D2"/>
    <mergeCell ref="A3:D3"/>
  </mergeCells>
  <printOptions gridLines="1"/>
  <pageMargins left="0.75" right="0.75" top="1" bottom="1" header="0.5" footer="0.5"/>
  <pageSetup orientation="portrait" paperSize="9"/>
  <headerFooter scaleWithDoc="0"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4"/>
  </sheetPr>
  <dimension ref="A1:D18"/>
  <sheetViews>
    <sheetView workbookViewId="0" topLeftCell="A1">
      <selection activeCell="C10" sqref="C10"/>
    </sheetView>
  </sheetViews>
  <sheetFormatPr defaultColWidth="9.00390625" defaultRowHeight="14.25"/>
  <cols>
    <col min="1" max="1" width="22.375" style="23" customWidth="1"/>
    <col min="2" max="2" width="14.50390625" style="24" customWidth="1"/>
    <col min="3" max="3" width="24.625" style="23" customWidth="1"/>
    <col min="4" max="4" width="14.75390625" style="23" customWidth="1"/>
    <col min="5" max="16384" width="9.00390625" style="23" customWidth="1"/>
  </cols>
  <sheetData>
    <row r="1" spans="1:4" ht="15.75">
      <c r="A1" s="25" t="s">
        <v>1627</v>
      </c>
      <c r="B1" s="26"/>
      <c r="C1" s="27"/>
      <c r="D1" s="27"/>
    </row>
    <row r="2" spans="1:4" ht="39" customHeight="1">
      <c r="A2" s="5" t="s">
        <v>1628</v>
      </c>
      <c r="B2" s="5"/>
      <c r="C2" s="5"/>
      <c r="D2" s="5"/>
    </row>
    <row r="3" spans="1:4" ht="19.5" customHeight="1">
      <c r="A3" s="28"/>
      <c r="B3" s="29"/>
      <c r="C3" s="28"/>
      <c r="D3" s="30" t="s">
        <v>52</v>
      </c>
    </row>
    <row r="4" spans="1:4" ht="31.5" customHeight="1">
      <c r="A4" s="31" t="s">
        <v>1629</v>
      </c>
      <c r="B4" s="32" t="s">
        <v>1630</v>
      </c>
      <c r="C4" s="31" t="s">
        <v>1631</v>
      </c>
      <c r="D4" s="31" t="s">
        <v>1630</v>
      </c>
    </row>
    <row r="5" spans="1:4" ht="31.5" customHeight="1">
      <c r="A5" s="33" t="s">
        <v>1632</v>
      </c>
      <c r="B5" s="34"/>
      <c r="C5" s="33" t="s">
        <v>1633</v>
      </c>
      <c r="D5" s="35"/>
    </row>
    <row r="6" spans="1:4" ht="31.5" customHeight="1">
      <c r="A6" s="33" t="s">
        <v>1634</v>
      </c>
      <c r="B6" s="34"/>
      <c r="C6" s="33" t="s">
        <v>1635</v>
      </c>
      <c r="D6" s="35"/>
    </row>
    <row r="7" spans="1:4" ht="31.5" customHeight="1">
      <c r="A7" s="33" t="s">
        <v>1636</v>
      </c>
      <c r="B7" s="34"/>
      <c r="C7" s="33" t="s">
        <v>1637</v>
      </c>
      <c r="D7" s="35"/>
    </row>
    <row r="8" spans="1:4" ht="31.5" customHeight="1">
      <c r="A8" s="33" t="s">
        <v>1638</v>
      </c>
      <c r="B8" s="34"/>
      <c r="C8" s="33" t="s">
        <v>1639</v>
      </c>
      <c r="D8" s="35"/>
    </row>
    <row r="9" spans="1:4" ht="31.5" customHeight="1">
      <c r="A9" s="36" t="s">
        <v>1640</v>
      </c>
      <c r="B9" s="34"/>
      <c r="C9" s="33" t="s">
        <v>1641</v>
      </c>
      <c r="D9" s="35"/>
    </row>
    <row r="10" spans="1:4" ht="31.5" customHeight="1">
      <c r="A10" s="33"/>
      <c r="B10" s="34"/>
      <c r="C10" s="33" t="s">
        <v>1642</v>
      </c>
      <c r="D10" s="35"/>
    </row>
    <row r="11" spans="1:4" ht="31.5" customHeight="1">
      <c r="A11" s="33"/>
      <c r="B11" s="34"/>
      <c r="C11" s="33" t="s">
        <v>1643</v>
      </c>
      <c r="D11" s="35"/>
    </row>
    <row r="12" spans="1:4" ht="31.5" customHeight="1">
      <c r="A12" s="33"/>
      <c r="B12" s="34"/>
      <c r="C12" s="33" t="s">
        <v>1644</v>
      </c>
      <c r="D12" s="35"/>
    </row>
    <row r="13" spans="1:4" ht="31.5" customHeight="1">
      <c r="A13" s="33"/>
      <c r="B13" s="34"/>
      <c r="C13" s="33" t="s">
        <v>1645</v>
      </c>
      <c r="D13" s="35"/>
    </row>
    <row r="14" spans="1:4" ht="31.5" customHeight="1">
      <c r="A14" s="33"/>
      <c r="B14" s="34"/>
      <c r="C14" s="33" t="s">
        <v>1646</v>
      </c>
      <c r="D14" s="35"/>
    </row>
    <row r="15" spans="1:4" ht="31.5" customHeight="1">
      <c r="A15" s="33" t="s">
        <v>1564</v>
      </c>
      <c r="B15" s="34"/>
      <c r="C15" s="33" t="s">
        <v>1647</v>
      </c>
      <c r="D15" s="35"/>
    </row>
    <row r="16" spans="1:4" ht="31.5" customHeight="1">
      <c r="A16" s="37"/>
      <c r="B16" s="38"/>
      <c r="C16" s="33" t="s">
        <v>1473</v>
      </c>
      <c r="D16" s="35"/>
    </row>
    <row r="17" spans="1:4" ht="31.5" customHeight="1">
      <c r="A17" s="33" t="s">
        <v>1648</v>
      </c>
      <c r="B17" s="34"/>
      <c r="C17" s="33" t="s">
        <v>1649</v>
      </c>
      <c r="D17" s="34"/>
    </row>
    <row r="18" spans="1:4" ht="31.5" customHeight="1">
      <c r="A18" s="39" t="s">
        <v>1650</v>
      </c>
      <c r="B18" s="34"/>
      <c r="C18" s="39" t="s">
        <v>1651</v>
      </c>
      <c r="D18" s="35"/>
    </row>
  </sheetData>
  <sheetProtection/>
  <mergeCells count="1">
    <mergeCell ref="A2:D2"/>
  </mergeCells>
  <printOptions/>
  <pageMargins left="0.94" right="0.94" top="1.02" bottom="0.98" header="0.51" footer="0.51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D15"/>
  <sheetViews>
    <sheetView tabSelected="1" workbookViewId="0" topLeftCell="A1">
      <selection activeCell="M14" sqref="M14"/>
    </sheetView>
  </sheetViews>
  <sheetFormatPr defaultColWidth="9.00390625" defaultRowHeight="30" customHeight="1"/>
  <cols>
    <col min="1" max="1" width="28.50390625" style="1" customWidth="1"/>
    <col min="2" max="2" width="8.375" style="2" customWidth="1"/>
    <col min="3" max="3" width="30.875" style="1" customWidth="1"/>
    <col min="4" max="4" width="8.125" style="2" customWidth="1"/>
    <col min="5" max="5" width="9.00390625" style="3" customWidth="1"/>
    <col min="6" max="16384" width="9.00390625" style="1" customWidth="1"/>
  </cols>
  <sheetData>
    <row r="1" ht="24" customHeight="1">
      <c r="A1" s="4" t="s">
        <v>1652</v>
      </c>
    </row>
    <row r="2" spans="1:4" ht="33.75" customHeight="1">
      <c r="A2" s="5" t="s">
        <v>1653</v>
      </c>
      <c r="B2" s="5"/>
      <c r="C2" s="5"/>
      <c r="D2" s="5"/>
    </row>
    <row r="3" spans="1:4" ht="21" customHeight="1">
      <c r="A3" s="6"/>
      <c r="B3" s="7"/>
      <c r="C3" s="8" t="s">
        <v>1654</v>
      </c>
      <c r="D3" s="8"/>
    </row>
    <row r="4" spans="1:4" ht="30" customHeight="1">
      <c r="A4" s="9" t="s">
        <v>1629</v>
      </c>
      <c r="B4" s="10" t="s">
        <v>1630</v>
      </c>
      <c r="C4" s="9" t="s">
        <v>1631</v>
      </c>
      <c r="D4" s="10" t="s">
        <v>1630</v>
      </c>
    </row>
    <row r="5" spans="1:4" ht="30" customHeight="1">
      <c r="A5" s="11" t="s">
        <v>1632</v>
      </c>
      <c r="B5" s="12"/>
      <c r="C5" s="13" t="s">
        <v>1655</v>
      </c>
      <c r="D5" s="12"/>
    </row>
    <row r="6" spans="1:4" ht="30" customHeight="1">
      <c r="A6" s="14" t="s">
        <v>1656</v>
      </c>
      <c r="B6" s="12"/>
      <c r="C6" s="13" t="s">
        <v>1657</v>
      </c>
      <c r="D6" s="12"/>
    </row>
    <row r="7" spans="1:4" ht="30" customHeight="1">
      <c r="A7" s="11" t="s">
        <v>1658</v>
      </c>
      <c r="B7" s="12"/>
      <c r="C7" s="13" t="s">
        <v>1659</v>
      </c>
      <c r="D7" s="15"/>
    </row>
    <row r="8" spans="1:4" ht="30" customHeight="1">
      <c r="A8" s="16"/>
      <c r="B8" s="17"/>
      <c r="C8" s="13" t="s">
        <v>1660</v>
      </c>
      <c r="D8" s="15"/>
    </row>
    <row r="9" spans="1:4" ht="30" customHeight="1">
      <c r="A9" s="11"/>
      <c r="B9" s="17"/>
      <c r="C9" s="18" t="s">
        <v>1661</v>
      </c>
      <c r="D9" s="12"/>
    </row>
    <row r="10" spans="1:4" ht="30" customHeight="1">
      <c r="A10" s="11"/>
      <c r="B10" s="17"/>
      <c r="C10" s="19" t="s">
        <v>1662</v>
      </c>
      <c r="D10" s="12"/>
    </row>
    <row r="11" spans="1:4" ht="30" customHeight="1">
      <c r="A11" s="16"/>
      <c r="B11" s="17"/>
      <c r="C11" s="20" t="s">
        <v>1663</v>
      </c>
      <c r="D11" s="15"/>
    </row>
    <row r="12" spans="1:4" ht="30" customHeight="1">
      <c r="A12" s="16" t="s">
        <v>1564</v>
      </c>
      <c r="B12" s="12"/>
      <c r="C12" s="16" t="s">
        <v>1647</v>
      </c>
      <c r="D12" s="12"/>
    </row>
    <row r="13" spans="1:4" ht="30" customHeight="1">
      <c r="A13" s="16"/>
      <c r="B13" s="21"/>
      <c r="C13" s="16" t="s">
        <v>1473</v>
      </c>
      <c r="D13" s="12"/>
    </row>
    <row r="14" spans="1:4" ht="30" customHeight="1">
      <c r="A14" s="16" t="s">
        <v>1648</v>
      </c>
      <c r="B14" s="21"/>
      <c r="C14" s="16" t="s">
        <v>1649</v>
      </c>
      <c r="D14" s="12"/>
    </row>
    <row r="15" spans="1:4" ht="30" customHeight="1">
      <c r="A15" s="22" t="s">
        <v>1664</v>
      </c>
      <c r="B15" s="12"/>
      <c r="C15" s="22" t="s">
        <v>1156</v>
      </c>
      <c r="D15" s="12"/>
    </row>
  </sheetData>
  <sheetProtection/>
  <mergeCells count="2">
    <mergeCell ref="A2:D2"/>
    <mergeCell ref="C3:D3"/>
  </mergeCells>
  <printOptions horizontalCentered="1"/>
  <pageMargins left="0.55" right="0.35" top="0.87" bottom="0.2" header="0.6" footer="0.51"/>
  <pageSetup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2"/>
  <sheetViews>
    <sheetView workbookViewId="0" topLeftCell="A19">
      <selection activeCell="F40" sqref="F40"/>
    </sheetView>
  </sheetViews>
  <sheetFormatPr defaultColWidth="9.00390625" defaultRowHeight="14.25"/>
  <cols>
    <col min="1" max="1" width="22.50390625" style="0" customWidth="1"/>
    <col min="2" max="3" width="11.625" style="0" customWidth="1"/>
    <col min="4" max="4" width="11.50390625" style="0" bestFit="1" customWidth="1"/>
    <col min="6" max="6" width="12.625" style="0" bestFit="1" customWidth="1"/>
    <col min="8" max="8" width="20.625" style="0" customWidth="1"/>
  </cols>
  <sheetData>
    <row r="1" ht="17.25" customHeight="1">
      <c r="A1" s="149" t="s">
        <v>47</v>
      </c>
    </row>
    <row r="2" spans="1:6" ht="46.5" customHeight="1">
      <c r="A2" s="150" t="s">
        <v>48</v>
      </c>
      <c r="B2" s="150"/>
      <c r="C2" s="150"/>
      <c r="D2" s="151"/>
      <c r="E2" s="150"/>
      <c r="F2" s="151"/>
    </row>
    <row r="3" spans="1:6" ht="15.75" customHeight="1">
      <c r="A3" s="152" t="s">
        <v>2</v>
      </c>
      <c r="B3" s="152"/>
      <c r="C3" s="152"/>
      <c r="E3" s="152"/>
      <c r="F3" s="152"/>
    </row>
    <row r="4" spans="1:6" ht="45" customHeight="1">
      <c r="A4" s="61" t="s">
        <v>3</v>
      </c>
      <c r="B4" s="61" t="s">
        <v>4</v>
      </c>
      <c r="C4" s="61" t="s">
        <v>5</v>
      </c>
      <c r="D4" s="153" t="s">
        <v>6</v>
      </c>
      <c r="E4" s="153" t="s">
        <v>49</v>
      </c>
      <c r="F4" s="153" t="s">
        <v>8</v>
      </c>
    </row>
    <row r="5" spans="1:6" ht="19.5" customHeight="1">
      <c r="A5" s="154" t="s">
        <v>9</v>
      </c>
      <c r="B5" s="155">
        <v>203687</v>
      </c>
      <c r="C5" s="155">
        <v>251626</v>
      </c>
      <c r="D5" s="155">
        <v>180802</v>
      </c>
      <c r="E5" s="156">
        <v>1.2353562082999896</v>
      </c>
      <c r="F5" s="156">
        <f>IF(D5=0,"-",C5/D5)</f>
        <v>1.3917213305162555</v>
      </c>
    </row>
    <row r="6" spans="1:6" ht="19.5" customHeight="1">
      <c r="A6" s="154" t="s">
        <v>10</v>
      </c>
      <c r="B6" s="155">
        <v>41345</v>
      </c>
      <c r="C6" s="155">
        <v>101794</v>
      </c>
      <c r="D6" s="155">
        <v>36915</v>
      </c>
      <c r="E6" s="156">
        <v>2.4620631273430886</v>
      </c>
      <c r="F6" s="156">
        <f>IF(D6=0,"-",C6/D6)</f>
        <v>2.757524041717459</v>
      </c>
    </row>
    <row r="7" spans="1:6" ht="19.5" customHeight="1">
      <c r="A7" s="154" t="s">
        <v>11</v>
      </c>
      <c r="B7" s="155">
        <v>40200</v>
      </c>
      <c r="C7" s="155">
        <v>18261</v>
      </c>
      <c r="D7" s="155">
        <v>33061</v>
      </c>
      <c r="E7" s="156">
        <v>0.45425373134328356</v>
      </c>
      <c r="F7" s="156">
        <f>IF(D7=0,"-",C7/D7)</f>
        <v>0.5523426393636006</v>
      </c>
    </row>
    <row r="8" spans="1:6" ht="19.5" customHeight="1">
      <c r="A8" s="154" t="s">
        <v>12</v>
      </c>
      <c r="B8" s="155">
        <v>10845</v>
      </c>
      <c r="C8" s="155">
        <v>9762</v>
      </c>
      <c r="D8" s="155">
        <v>9684</v>
      </c>
      <c r="E8" s="156">
        <v>0.9001383125864454</v>
      </c>
      <c r="F8" s="156">
        <f>IF(D8=0,"-",C8/D8)</f>
        <v>1.0080545229244113</v>
      </c>
    </row>
    <row r="9" spans="1:6" ht="19.5" customHeight="1">
      <c r="A9" s="154" t="s">
        <v>13</v>
      </c>
      <c r="B9" s="155"/>
      <c r="C9" s="155"/>
      <c r="D9" s="155"/>
      <c r="E9" s="156"/>
      <c r="F9" s="156" t="str">
        <f>IF(D9=0,"-",C9/D9)</f>
        <v>-</v>
      </c>
    </row>
    <row r="10" spans="1:6" ht="19.5" customHeight="1">
      <c r="A10" s="154" t="s">
        <v>14</v>
      </c>
      <c r="B10" s="155">
        <v>3860</v>
      </c>
      <c r="C10" s="155">
        <v>3353</v>
      </c>
      <c r="D10" s="155">
        <v>3449</v>
      </c>
      <c r="E10" s="156">
        <v>0.8686528497409326</v>
      </c>
      <c r="F10" s="156">
        <f aca="true" t="shared" si="0" ref="F10:F40">IF(D10=0,"-",C10/D10)</f>
        <v>0.9721658451725138</v>
      </c>
    </row>
    <row r="11" spans="1:6" ht="19.5" customHeight="1">
      <c r="A11" s="154" t="s">
        <v>15</v>
      </c>
      <c r="B11" s="155">
        <v>430</v>
      </c>
      <c r="C11" s="155">
        <v>34</v>
      </c>
      <c r="D11" s="155">
        <v>380</v>
      </c>
      <c r="E11" s="156">
        <v>0.07906976744186046</v>
      </c>
      <c r="F11" s="156">
        <f t="shared" si="0"/>
        <v>0.08947368421052632</v>
      </c>
    </row>
    <row r="12" spans="1:6" ht="19.5" customHeight="1">
      <c r="A12" s="154" t="s">
        <v>16</v>
      </c>
      <c r="B12" s="155">
        <v>53690</v>
      </c>
      <c r="C12" s="155">
        <v>66181</v>
      </c>
      <c r="D12" s="155">
        <v>49716</v>
      </c>
      <c r="E12" s="156">
        <v>1.2326504004470107</v>
      </c>
      <c r="F12" s="156">
        <f t="shared" si="0"/>
        <v>1.3311811086974012</v>
      </c>
    </row>
    <row r="13" spans="1:6" ht="19.5" customHeight="1">
      <c r="A13" s="154" t="s">
        <v>17</v>
      </c>
      <c r="B13" s="155">
        <v>6800</v>
      </c>
      <c r="C13" s="155">
        <v>5194</v>
      </c>
      <c r="D13" s="155">
        <v>5665</v>
      </c>
      <c r="E13" s="156">
        <v>0.7638235294117647</v>
      </c>
      <c r="F13" s="156">
        <f t="shared" si="0"/>
        <v>0.9168578993821712</v>
      </c>
    </row>
    <row r="14" spans="1:6" ht="19.5" customHeight="1">
      <c r="A14" s="154" t="s">
        <v>18</v>
      </c>
      <c r="B14" s="155">
        <v>2765</v>
      </c>
      <c r="C14" s="155">
        <v>2094</v>
      </c>
      <c r="D14" s="155">
        <v>2468</v>
      </c>
      <c r="E14" s="156">
        <v>0.7573236889692586</v>
      </c>
      <c r="F14" s="156">
        <f t="shared" si="0"/>
        <v>0.8484602917341977</v>
      </c>
    </row>
    <row r="15" spans="1:9" ht="19.5" customHeight="1">
      <c r="A15" s="154" t="s">
        <v>19</v>
      </c>
      <c r="B15" s="155">
        <v>8200</v>
      </c>
      <c r="C15" s="155">
        <v>11485</v>
      </c>
      <c r="D15" s="155">
        <v>6421</v>
      </c>
      <c r="E15" s="156">
        <v>1.400609756097561</v>
      </c>
      <c r="F15" s="156">
        <f t="shared" si="0"/>
        <v>1.788662202149198</v>
      </c>
      <c r="I15" s="174"/>
    </row>
    <row r="16" spans="1:6" ht="19.5" customHeight="1">
      <c r="A16" s="154" t="s">
        <v>20</v>
      </c>
      <c r="B16" s="155">
        <v>7150</v>
      </c>
      <c r="C16" s="155">
        <v>6196</v>
      </c>
      <c r="D16" s="155">
        <v>6382</v>
      </c>
      <c r="E16" s="156">
        <v>0.8665734265734266</v>
      </c>
      <c r="F16" s="156">
        <f t="shared" si="0"/>
        <v>0.9708555311814479</v>
      </c>
    </row>
    <row r="17" spans="1:6" ht="19.5" customHeight="1">
      <c r="A17" s="154" t="s">
        <v>21</v>
      </c>
      <c r="B17" s="155">
        <v>2002</v>
      </c>
      <c r="C17" s="155">
        <v>2059</v>
      </c>
      <c r="D17" s="155">
        <v>1787</v>
      </c>
      <c r="E17" s="156">
        <v>1.0284715284715285</v>
      </c>
      <c r="F17" s="156">
        <f t="shared" si="0"/>
        <v>1.1522104085058757</v>
      </c>
    </row>
    <row r="18" spans="1:6" ht="19.5" customHeight="1">
      <c r="A18" s="154" t="s">
        <v>22</v>
      </c>
      <c r="B18" s="155"/>
      <c r="C18" s="155"/>
      <c r="D18" s="155"/>
      <c r="E18" s="156"/>
      <c r="F18" s="156" t="str">
        <f t="shared" si="0"/>
        <v>-</v>
      </c>
    </row>
    <row r="19" spans="1:6" ht="19.5" customHeight="1">
      <c r="A19" s="154" t="s">
        <v>23</v>
      </c>
      <c r="B19" s="155">
        <v>26400</v>
      </c>
      <c r="C19" s="155">
        <v>25213</v>
      </c>
      <c r="D19" s="155">
        <v>24874</v>
      </c>
      <c r="E19" s="156">
        <v>0.9550378787878788</v>
      </c>
      <c r="F19" s="156">
        <f t="shared" si="0"/>
        <v>1.0136286885904962</v>
      </c>
    </row>
    <row r="20" spans="1:6" ht="19.5" customHeight="1">
      <c r="A20" s="154" t="s">
        <v>24</v>
      </c>
      <c r="B20" s="155"/>
      <c r="C20" s="155"/>
      <c r="D20" s="155"/>
      <c r="E20" s="156"/>
      <c r="F20" s="156" t="str">
        <f t="shared" si="0"/>
        <v>-</v>
      </c>
    </row>
    <row r="21" spans="1:6" ht="19.5" customHeight="1">
      <c r="A21" s="157" t="s">
        <v>25</v>
      </c>
      <c r="B21" s="158"/>
      <c r="C21" s="155"/>
      <c r="D21" s="155"/>
      <c r="E21" s="156"/>
      <c r="F21" s="156" t="str">
        <f t="shared" si="0"/>
        <v>-</v>
      </c>
    </row>
    <row r="22" spans="1:6" ht="19.5" customHeight="1">
      <c r="A22" s="154" t="s">
        <v>26</v>
      </c>
      <c r="B22" s="159">
        <v>343840</v>
      </c>
      <c r="C22" s="155">
        <v>427791</v>
      </c>
      <c r="D22" s="155">
        <v>338988</v>
      </c>
      <c r="E22" s="156">
        <v>1.2441571661237785</v>
      </c>
      <c r="F22" s="156">
        <f t="shared" si="0"/>
        <v>1.2619650253106305</v>
      </c>
    </row>
    <row r="23" spans="1:6" ht="19.5" customHeight="1">
      <c r="A23" s="157" t="s">
        <v>27</v>
      </c>
      <c r="B23" s="158">
        <v>54840</v>
      </c>
      <c r="C23" s="155">
        <v>71946</v>
      </c>
      <c r="D23" s="155">
        <v>57344</v>
      </c>
      <c r="E23" s="156">
        <v>1.311925601750547</v>
      </c>
      <c r="F23" s="156">
        <f t="shared" si="0"/>
        <v>1.254638671875</v>
      </c>
    </row>
    <row r="24" spans="1:6" ht="19.5" customHeight="1">
      <c r="A24" s="154" t="s">
        <v>28</v>
      </c>
      <c r="B24" s="160">
        <v>65210</v>
      </c>
      <c r="C24" s="155">
        <v>55133</v>
      </c>
      <c r="D24" s="155">
        <v>65074</v>
      </c>
      <c r="E24" s="156">
        <v>0.8454684864284618</v>
      </c>
      <c r="F24" s="156">
        <f t="shared" si="0"/>
        <v>0.8472354550204383</v>
      </c>
    </row>
    <row r="25" spans="1:6" ht="19.5" customHeight="1">
      <c r="A25" s="154" t="s">
        <v>29</v>
      </c>
      <c r="B25" s="158">
        <v>8696</v>
      </c>
      <c r="C25" s="155">
        <v>13892</v>
      </c>
      <c r="D25" s="155">
        <v>12947</v>
      </c>
      <c r="E25" s="156">
        <v>1.5975160993560258</v>
      </c>
      <c r="F25" s="156">
        <f t="shared" si="0"/>
        <v>1.0729898818259056</v>
      </c>
    </row>
    <row r="26" spans="1:6" ht="19.5" customHeight="1">
      <c r="A26" s="154" t="s">
        <v>30</v>
      </c>
      <c r="B26" s="158"/>
      <c r="C26" s="155">
        <v>1916</v>
      </c>
      <c r="D26" s="155">
        <v>1322</v>
      </c>
      <c r="E26" s="156"/>
      <c r="F26" s="156">
        <f t="shared" si="0"/>
        <v>1.4493192133131618</v>
      </c>
    </row>
    <row r="27" spans="1:6" ht="19.5" customHeight="1">
      <c r="A27" s="154" t="s">
        <v>31</v>
      </c>
      <c r="B27" s="158">
        <v>35000</v>
      </c>
      <c r="C27" s="155">
        <v>159831</v>
      </c>
      <c r="D27" s="155">
        <v>51892</v>
      </c>
      <c r="E27" s="156">
        <v>4.5666</v>
      </c>
      <c r="F27" s="156">
        <f t="shared" si="0"/>
        <v>3.0800701456871966</v>
      </c>
    </row>
    <row r="28" spans="1:6" ht="19.5" customHeight="1">
      <c r="A28" s="154" t="s">
        <v>32</v>
      </c>
      <c r="B28" s="158">
        <v>180094</v>
      </c>
      <c r="C28" s="155">
        <v>125073</v>
      </c>
      <c r="D28" s="155">
        <v>150409</v>
      </c>
      <c r="E28" s="156">
        <v>0.694487323286728</v>
      </c>
      <c r="F28" s="156">
        <f t="shared" si="0"/>
        <v>0.8315526331536012</v>
      </c>
    </row>
    <row r="29" spans="1:6" ht="21" customHeight="1">
      <c r="A29" s="161" t="s">
        <v>33</v>
      </c>
      <c r="B29" s="162">
        <f>B5+B22</f>
        <v>547527</v>
      </c>
      <c r="C29" s="155">
        <f>C5+C22</f>
        <v>679417</v>
      </c>
      <c r="D29" s="155">
        <f>D5+D22</f>
        <v>519790</v>
      </c>
      <c r="E29" s="163">
        <v>1.240883098002473</v>
      </c>
      <c r="F29" s="156">
        <f t="shared" si="0"/>
        <v>1.3070990207583832</v>
      </c>
    </row>
    <row r="30" spans="1:256" s="148" customFormat="1" ht="19.5" customHeight="1">
      <c r="A30" s="164" t="s">
        <v>34</v>
      </c>
      <c r="B30" s="165">
        <f>SUM(B31:B36)</f>
        <v>17440</v>
      </c>
      <c r="C30" s="166">
        <f>SUM(C31:C36)</f>
        <v>31571</v>
      </c>
      <c r="D30" s="167">
        <f>SUM(D31:D36)</f>
        <v>15586</v>
      </c>
      <c r="E30" s="163">
        <f>C30/B30</f>
        <v>1.8102637614678898</v>
      </c>
      <c r="F30" s="168">
        <f t="shared" si="0"/>
        <v>2.02559989734377</v>
      </c>
      <c r="IV30"/>
    </row>
    <row r="31" spans="1:256" s="148" customFormat="1" ht="19.5" customHeight="1">
      <c r="A31" s="63" t="s">
        <v>35</v>
      </c>
      <c r="B31" s="169">
        <v>15230</v>
      </c>
      <c r="C31" s="169">
        <v>27935</v>
      </c>
      <c r="D31" s="155">
        <v>13600</v>
      </c>
      <c r="E31" s="163">
        <f aca="true" t="shared" si="1" ref="E31:E41">C31/B31</f>
        <v>1.8342087984241628</v>
      </c>
      <c r="F31" s="168">
        <f>IF(D31=0,"-",C31/D31)</f>
        <v>2.054044117647059</v>
      </c>
      <c r="IV31"/>
    </row>
    <row r="32" spans="1:256" s="148" customFormat="1" ht="19.5" customHeight="1">
      <c r="A32" s="63" t="s">
        <v>36</v>
      </c>
      <c r="B32" s="169">
        <v>655</v>
      </c>
      <c r="C32" s="169">
        <v>162</v>
      </c>
      <c r="D32" s="155">
        <v>585</v>
      </c>
      <c r="E32" s="163">
        <f t="shared" si="1"/>
        <v>0.24732824427480915</v>
      </c>
      <c r="F32" s="168">
        <f>IF(D32=0,"-",C32/D32)</f>
        <v>0.27692307692307694</v>
      </c>
      <c r="IV32"/>
    </row>
    <row r="33" spans="1:256" s="148" customFormat="1" ht="19.5" customHeight="1">
      <c r="A33" s="63" t="s">
        <v>37</v>
      </c>
      <c r="B33" s="169"/>
      <c r="C33" s="169"/>
      <c r="D33" s="155">
        <v>10</v>
      </c>
      <c r="E33" s="163"/>
      <c r="F33" s="168">
        <f>IF(D33=0,"-",C33/D33)</f>
        <v>0</v>
      </c>
      <c r="IV33"/>
    </row>
    <row r="34" spans="1:256" s="148" customFormat="1" ht="19.5" customHeight="1">
      <c r="A34" s="63" t="s">
        <v>38</v>
      </c>
      <c r="B34" s="169">
        <v>325</v>
      </c>
      <c r="C34" s="169">
        <v>227</v>
      </c>
      <c r="D34" s="155">
        <v>290</v>
      </c>
      <c r="E34" s="163">
        <f t="shared" si="1"/>
        <v>0.6984615384615385</v>
      </c>
      <c r="F34" s="168">
        <f>IF(D34=0,"-",C34/D34)</f>
        <v>0.7827586206896552</v>
      </c>
      <c r="IV34"/>
    </row>
    <row r="35" spans="1:256" s="148" customFormat="1" ht="19.5" customHeight="1">
      <c r="A35" s="63" t="s">
        <v>39</v>
      </c>
      <c r="B35" s="169"/>
      <c r="C35" s="169"/>
      <c r="D35" s="155">
        <v>1</v>
      </c>
      <c r="E35" s="163"/>
      <c r="F35" s="168">
        <f>IF(D35=0,"-",C35/D35)</f>
        <v>0</v>
      </c>
      <c r="IV35"/>
    </row>
    <row r="36" spans="1:256" s="148" customFormat="1" ht="19.5" customHeight="1">
      <c r="A36" s="63" t="s">
        <v>40</v>
      </c>
      <c r="B36" s="169">
        <v>1230</v>
      </c>
      <c r="C36" s="169">
        <v>3247</v>
      </c>
      <c r="D36" s="155">
        <v>1100</v>
      </c>
      <c r="E36" s="163">
        <f t="shared" si="1"/>
        <v>2.6398373983739836</v>
      </c>
      <c r="F36" s="168">
        <f>IF(D36=0,"-",C36/D36)</f>
        <v>2.9518181818181817</v>
      </c>
      <c r="IV36"/>
    </row>
    <row r="37" spans="1:256" s="148" customFormat="1" ht="19.5" customHeight="1">
      <c r="A37" s="164" t="s">
        <v>41</v>
      </c>
      <c r="B37" s="165">
        <f>SUM(B38:B41)</f>
        <v>1288862</v>
      </c>
      <c r="C37" s="166">
        <f>SUM(C38:C41)</f>
        <v>1138143</v>
      </c>
      <c r="D37" s="167">
        <f>SUM(D38:D41)</f>
        <v>1150995</v>
      </c>
      <c r="E37" s="163">
        <f t="shared" si="1"/>
        <v>0.8830604052256952</v>
      </c>
      <c r="F37" s="168">
        <f>IF(D37=0,"-",C37/D37)</f>
        <v>0.9888340088358334</v>
      </c>
      <c r="IV37"/>
    </row>
    <row r="38" spans="1:256" s="148" customFormat="1" ht="19.5" customHeight="1">
      <c r="A38" s="170" t="s">
        <v>42</v>
      </c>
      <c r="B38" s="169">
        <v>200120</v>
      </c>
      <c r="C38" s="169">
        <v>157876</v>
      </c>
      <c r="D38" s="155">
        <v>178846</v>
      </c>
      <c r="E38" s="163">
        <f t="shared" si="1"/>
        <v>0.7889066560063962</v>
      </c>
      <c r="F38" s="168">
        <f>IF(D38=0,"-",C38/D38)</f>
        <v>0.882748286235085</v>
      </c>
      <c r="IV38"/>
    </row>
    <row r="39" spans="1:256" s="148" customFormat="1" ht="19.5" customHeight="1">
      <c r="A39" s="170" t="s">
        <v>43</v>
      </c>
      <c r="B39" s="169">
        <v>1021750</v>
      </c>
      <c r="C39" s="169">
        <v>920000</v>
      </c>
      <c r="D39" s="155">
        <v>912289</v>
      </c>
      <c r="E39" s="163">
        <f t="shared" si="1"/>
        <v>0.9004159530217763</v>
      </c>
      <c r="F39" s="168">
        <f>IF(D39=0,"-",C39/D39)</f>
        <v>1.0084523654236761</v>
      </c>
      <c r="IV39"/>
    </row>
    <row r="40" spans="1:256" s="148" customFormat="1" ht="19.5" customHeight="1">
      <c r="A40" s="171" t="s">
        <v>44</v>
      </c>
      <c r="B40" s="169">
        <v>1620</v>
      </c>
      <c r="C40" s="169">
        <v>1137</v>
      </c>
      <c r="D40" s="155">
        <v>1495</v>
      </c>
      <c r="E40" s="163">
        <f t="shared" si="1"/>
        <v>0.7018518518518518</v>
      </c>
      <c r="F40" s="168">
        <f>IF(D40=0,"-",C40/D40)</f>
        <v>0.7605351170568562</v>
      </c>
      <c r="IV40"/>
    </row>
    <row r="41" spans="1:256" s="148" customFormat="1" ht="19.5" customHeight="1">
      <c r="A41" s="171" t="s">
        <v>45</v>
      </c>
      <c r="B41" s="169">
        <v>65372</v>
      </c>
      <c r="C41" s="169">
        <v>59130</v>
      </c>
      <c r="D41" s="155">
        <v>58365</v>
      </c>
      <c r="E41" s="163">
        <f t="shared" si="1"/>
        <v>0.9045156947928776</v>
      </c>
      <c r="F41" s="168">
        <f>IF(D41=0,"-",C41/D41)</f>
        <v>1.013107170393215</v>
      </c>
      <c r="IV41"/>
    </row>
    <row r="42" spans="1:6" ht="19.5" customHeight="1">
      <c r="A42" s="172" t="s">
        <v>46</v>
      </c>
      <c r="B42" s="173">
        <f>B29+B30+B37</f>
        <v>1853829</v>
      </c>
      <c r="C42" s="173">
        <f>C29+C30+C37</f>
        <v>1849131</v>
      </c>
      <c r="D42" s="173">
        <f>D29+D30+D37</f>
        <v>1686371</v>
      </c>
      <c r="E42" s="163">
        <f>C42/B42</f>
        <v>0.9974657856792617</v>
      </c>
      <c r="F42" s="156">
        <f>IF(D42=0,"-",C42/D42)</f>
        <v>1.0965149424414913</v>
      </c>
    </row>
  </sheetData>
  <sheetProtection/>
  <mergeCells count="2">
    <mergeCell ref="A2:E2"/>
    <mergeCell ref="A3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93"/>
  <sheetViews>
    <sheetView showGridLines="0" showZeros="0" workbookViewId="0" topLeftCell="A1">
      <selection activeCell="C5" sqref="C5"/>
    </sheetView>
  </sheetViews>
  <sheetFormatPr defaultColWidth="9.125" defaultRowHeight="14.25"/>
  <cols>
    <col min="1" max="1" width="9.875" style="144" customWidth="1"/>
    <col min="2" max="2" width="23.875" style="57" customWidth="1"/>
    <col min="3" max="3" width="14.75390625" style="138" customWidth="1"/>
    <col min="4" max="4" width="13.125" style="136" customWidth="1"/>
    <col min="5" max="5" width="22.125" style="145" customWidth="1"/>
    <col min="6" max="249" width="9.125" style="41" customWidth="1"/>
    <col min="250" max="16384" width="9.125" style="41" customWidth="1"/>
  </cols>
  <sheetData>
    <row r="1" spans="1:5" s="57" customFormat="1" ht="28.5" customHeight="1">
      <c r="A1" s="146" t="s">
        <v>50</v>
      </c>
      <c r="B1" s="58"/>
      <c r="C1" s="138"/>
      <c r="D1" s="138"/>
      <c r="E1" s="147"/>
    </row>
    <row r="2" spans="1:5" s="57" customFormat="1" ht="33.75" customHeight="1">
      <c r="A2" s="47" t="s">
        <v>51</v>
      </c>
      <c r="B2" s="47"/>
      <c r="C2" s="47"/>
      <c r="D2" s="47"/>
      <c r="E2" s="140"/>
    </row>
    <row r="3" spans="1:5" s="57" customFormat="1" ht="16.5" customHeight="1">
      <c r="A3" s="48" t="s">
        <v>52</v>
      </c>
      <c r="B3" s="48"/>
      <c r="C3" s="141"/>
      <c r="D3" s="141"/>
      <c r="E3" s="142"/>
    </row>
    <row r="4" spans="1:5" s="57" customFormat="1" ht="16.5" customHeight="1">
      <c r="A4" s="56" t="s">
        <v>53</v>
      </c>
      <c r="B4" s="61" t="s">
        <v>54</v>
      </c>
      <c r="C4" s="61" t="s">
        <v>5</v>
      </c>
      <c r="D4" s="61" t="s">
        <v>55</v>
      </c>
      <c r="E4" s="143" t="s">
        <v>8</v>
      </c>
    </row>
    <row r="5" spans="1:5" s="57" customFormat="1" ht="16.5" customHeight="1">
      <c r="A5" s="56"/>
      <c r="B5" s="61" t="s">
        <v>56</v>
      </c>
      <c r="C5" s="61">
        <f>SUM(C6,C259,C296,C314,C435,C490,C546,C595,C711,C775,C853,C877,C1009,C1080,C1156,C1183,C1212,C1222,C1302,C1320,C1374,C1377,C1389)</f>
        <v>4310233</v>
      </c>
      <c r="D5" s="61">
        <v>3758048</v>
      </c>
      <c r="E5" s="143">
        <f>IF(D5=0,"-",C5/D5)</f>
        <v>1.1469339933923144</v>
      </c>
    </row>
    <row r="6" spans="1:5" s="57" customFormat="1" ht="16.5" customHeight="1">
      <c r="A6" s="56">
        <v>201</v>
      </c>
      <c r="B6" s="61" t="s">
        <v>57</v>
      </c>
      <c r="C6" s="61">
        <f>SUM(C7,C19,C28,C40,C52,C63,C74,C86,C95,C105,C120,C129,C140,C152,C162,C175,C182,C189,C198,C204,C211,C219,C226,C232,C238,C244,C250,C256)</f>
        <v>405046</v>
      </c>
      <c r="D6" s="61">
        <v>404573</v>
      </c>
      <c r="E6" s="143">
        <f aca="true" t="shared" si="0" ref="E6:E13">IF(D6=0,"-",C6/D6)</f>
        <v>1.0011691338769517</v>
      </c>
    </row>
    <row r="7" spans="1:5" s="57" customFormat="1" ht="16.5" customHeight="1">
      <c r="A7" s="56">
        <v>20101</v>
      </c>
      <c r="B7" s="61" t="s">
        <v>58</v>
      </c>
      <c r="C7" s="61">
        <f>SUM(C8:C18)</f>
        <v>9836</v>
      </c>
      <c r="D7" s="61">
        <v>10502</v>
      </c>
      <c r="E7" s="143">
        <f t="shared" si="0"/>
        <v>0.9365835079032565</v>
      </c>
    </row>
    <row r="8" spans="1:5" s="57" customFormat="1" ht="16.5" customHeight="1">
      <c r="A8" s="56">
        <v>2010101</v>
      </c>
      <c r="B8" s="61" t="s">
        <v>59</v>
      </c>
      <c r="C8" s="61">
        <v>6581</v>
      </c>
      <c r="D8" s="61">
        <v>5466</v>
      </c>
      <c r="E8" s="143">
        <f t="shared" si="0"/>
        <v>1.203988291255031</v>
      </c>
    </row>
    <row r="9" spans="1:5" s="57" customFormat="1" ht="16.5" customHeight="1">
      <c r="A9" s="56">
        <v>2010102</v>
      </c>
      <c r="B9" s="61" t="s">
        <v>60</v>
      </c>
      <c r="C9" s="61">
        <v>1460</v>
      </c>
      <c r="D9" s="61">
        <v>2129</v>
      </c>
      <c r="E9" s="143">
        <f t="shared" si="0"/>
        <v>0.6857679661813058</v>
      </c>
    </row>
    <row r="10" spans="1:5" s="57" customFormat="1" ht="16.5" customHeight="1">
      <c r="A10" s="56">
        <v>2010103</v>
      </c>
      <c r="B10" s="61" t="s">
        <v>61</v>
      </c>
      <c r="C10" s="61">
        <v>20</v>
      </c>
      <c r="D10" s="61">
        <v>46</v>
      </c>
      <c r="E10" s="143">
        <f t="shared" si="0"/>
        <v>0.43478260869565216</v>
      </c>
    </row>
    <row r="11" spans="1:5" s="57" customFormat="1" ht="16.5" customHeight="1">
      <c r="A11" s="56">
        <v>2010104</v>
      </c>
      <c r="B11" s="61" t="s">
        <v>62</v>
      </c>
      <c r="C11" s="61">
        <v>1029</v>
      </c>
      <c r="D11" s="61">
        <v>391</v>
      </c>
      <c r="E11" s="143">
        <f t="shared" si="0"/>
        <v>2.631713554987212</v>
      </c>
    </row>
    <row r="12" spans="1:5" s="57" customFormat="1" ht="16.5" customHeight="1">
      <c r="A12" s="56">
        <v>2010105</v>
      </c>
      <c r="B12" s="61" t="s">
        <v>63</v>
      </c>
      <c r="C12" s="61">
        <v>4</v>
      </c>
      <c r="D12" s="61">
        <v>0</v>
      </c>
      <c r="E12" s="143" t="str">
        <f t="shared" si="0"/>
        <v>-</v>
      </c>
    </row>
    <row r="13" spans="1:5" s="57" customFormat="1" ht="16.5" customHeight="1">
      <c r="A13" s="56">
        <v>2010106</v>
      </c>
      <c r="B13" s="61" t="s">
        <v>64</v>
      </c>
      <c r="C13" s="61">
        <v>60</v>
      </c>
      <c r="D13" s="61">
        <v>30</v>
      </c>
      <c r="E13" s="143">
        <f aca="true" t="shared" si="1" ref="E13:E76">IF(D13=0,"-",C13/D13)</f>
        <v>2</v>
      </c>
    </row>
    <row r="14" spans="1:5" s="57" customFormat="1" ht="16.5" customHeight="1">
      <c r="A14" s="56">
        <v>2010107</v>
      </c>
      <c r="B14" s="61" t="s">
        <v>65</v>
      </c>
      <c r="C14" s="61">
        <v>0</v>
      </c>
      <c r="D14" s="61">
        <v>17</v>
      </c>
      <c r="E14" s="143">
        <f t="shared" si="1"/>
        <v>0</v>
      </c>
    </row>
    <row r="15" spans="1:5" s="57" customFormat="1" ht="16.5" customHeight="1">
      <c r="A15" s="56">
        <v>2010108</v>
      </c>
      <c r="B15" s="61" t="s">
        <v>66</v>
      </c>
      <c r="C15" s="61">
        <v>131</v>
      </c>
      <c r="D15" s="61">
        <v>154</v>
      </c>
      <c r="E15" s="143">
        <f t="shared" si="1"/>
        <v>0.8506493506493507</v>
      </c>
    </row>
    <row r="16" spans="1:5" s="57" customFormat="1" ht="16.5" customHeight="1">
      <c r="A16" s="56">
        <v>2010109</v>
      </c>
      <c r="B16" s="61" t="s">
        <v>67</v>
      </c>
      <c r="C16" s="61">
        <v>20</v>
      </c>
      <c r="D16" s="61">
        <v>18</v>
      </c>
      <c r="E16" s="143">
        <f t="shared" si="1"/>
        <v>1.1111111111111112</v>
      </c>
    </row>
    <row r="17" spans="1:5" s="57" customFormat="1" ht="16.5" customHeight="1">
      <c r="A17" s="56">
        <v>2010150</v>
      </c>
      <c r="B17" s="61" t="s">
        <v>68</v>
      </c>
      <c r="C17" s="61">
        <v>0</v>
      </c>
      <c r="D17" s="61">
        <v>0</v>
      </c>
      <c r="E17" s="143" t="str">
        <f t="shared" si="1"/>
        <v>-</v>
      </c>
    </row>
    <row r="18" spans="1:5" s="57" customFormat="1" ht="16.5" customHeight="1">
      <c r="A18" s="56">
        <v>2010199</v>
      </c>
      <c r="B18" s="61" t="s">
        <v>69</v>
      </c>
      <c r="C18" s="61">
        <v>531</v>
      </c>
      <c r="D18" s="61">
        <v>2251</v>
      </c>
      <c r="E18" s="143">
        <f t="shared" si="1"/>
        <v>0.23589515770768546</v>
      </c>
    </row>
    <row r="19" spans="1:5" s="57" customFormat="1" ht="16.5" customHeight="1">
      <c r="A19" s="56">
        <v>20102</v>
      </c>
      <c r="B19" s="61" t="s">
        <v>70</v>
      </c>
      <c r="C19" s="61">
        <f>SUM(C20:C27)</f>
        <v>5789</v>
      </c>
      <c r="D19" s="61">
        <v>5623</v>
      </c>
      <c r="E19" s="143">
        <f t="shared" si="1"/>
        <v>1.0295216076827316</v>
      </c>
    </row>
    <row r="20" spans="1:5" s="57" customFormat="1" ht="16.5" customHeight="1">
      <c r="A20" s="56">
        <v>2010201</v>
      </c>
      <c r="B20" s="61" t="s">
        <v>59</v>
      </c>
      <c r="C20" s="61">
        <v>3849</v>
      </c>
      <c r="D20" s="61">
        <v>3391</v>
      </c>
      <c r="E20" s="143">
        <f t="shared" si="1"/>
        <v>1.1350634031259215</v>
      </c>
    </row>
    <row r="21" spans="1:5" s="57" customFormat="1" ht="16.5" customHeight="1">
      <c r="A21" s="56">
        <v>2010202</v>
      </c>
      <c r="B21" s="61" t="s">
        <v>60</v>
      </c>
      <c r="C21" s="61">
        <v>415</v>
      </c>
      <c r="D21" s="61">
        <v>1078</v>
      </c>
      <c r="E21" s="143">
        <f t="shared" si="1"/>
        <v>0.3849721706864564</v>
      </c>
    </row>
    <row r="22" spans="1:5" s="57" customFormat="1" ht="16.5" customHeight="1">
      <c r="A22" s="56">
        <v>2010203</v>
      </c>
      <c r="B22" s="61" t="s">
        <v>61</v>
      </c>
      <c r="C22" s="61">
        <v>358</v>
      </c>
      <c r="D22" s="61">
        <v>154</v>
      </c>
      <c r="E22" s="143">
        <f t="shared" si="1"/>
        <v>2.324675324675325</v>
      </c>
    </row>
    <row r="23" spans="1:5" s="57" customFormat="1" ht="16.5" customHeight="1">
      <c r="A23" s="56">
        <v>2010204</v>
      </c>
      <c r="B23" s="61" t="s">
        <v>71</v>
      </c>
      <c r="C23" s="61">
        <v>588</v>
      </c>
      <c r="D23" s="61">
        <v>458</v>
      </c>
      <c r="E23" s="143">
        <f t="shared" si="1"/>
        <v>1.2838427947598254</v>
      </c>
    </row>
    <row r="24" spans="1:5" s="57" customFormat="1" ht="16.5" customHeight="1">
      <c r="A24" s="56">
        <v>2010205</v>
      </c>
      <c r="B24" s="61" t="s">
        <v>72</v>
      </c>
      <c r="C24" s="61">
        <v>149</v>
      </c>
      <c r="D24" s="61">
        <v>150</v>
      </c>
      <c r="E24" s="143">
        <f t="shared" si="1"/>
        <v>0.9933333333333333</v>
      </c>
    </row>
    <row r="25" spans="1:5" s="57" customFormat="1" ht="16.5" customHeight="1">
      <c r="A25" s="56">
        <v>2010206</v>
      </c>
      <c r="B25" s="61" t="s">
        <v>73</v>
      </c>
      <c r="C25" s="61">
        <v>48</v>
      </c>
      <c r="D25" s="61">
        <v>48</v>
      </c>
      <c r="E25" s="143">
        <f t="shared" si="1"/>
        <v>1</v>
      </c>
    </row>
    <row r="26" spans="1:5" s="57" customFormat="1" ht="16.5" customHeight="1">
      <c r="A26" s="56">
        <v>2010250</v>
      </c>
      <c r="B26" s="61" t="s">
        <v>68</v>
      </c>
      <c r="C26" s="61">
        <v>20</v>
      </c>
      <c r="D26" s="61">
        <v>0</v>
      </c>
      <c r="E26" s="143" t="str">
        <f t="shared" si="1"/>
        <v>-</v>
      </c>
    </row>
    <row r="27" spans="1:5" s="57" customFormat="1" ht="16.5" customHeight="1">
      <c r="A27" s="56">
        <v>2010299</v>
      </c>
      <c r="B27" s="61" t="s">
        <v>74</v>
      </c>
      <c r="C27" s="61">
        <v>362</v>
      </c>
      <c r="D27" s="61">
        <v>344</v>
      </c>
      <c r="E27" s="143">
        <f t="shared" si="1"/>
        <v>1.052325581395349</v>
      </c>
    </row>
    <row r="28" spans="1:5" s="57" customFormat="1" ht="16.5" customHeight="1">
      <c r="A28" s="56">
        <v>20103</v>
      </c>
      <c r="B28" s="61" t="s">
        <v>75</v>
      </c>
      <c r="C28" s="61">
        <f>SUM(C29:C39)</f>
        <v>126719</v>
      </c>
      <c r="D28" s="61">
        <v>135230</v>
      </c>
      <c r="E28" s="143">
        <f t="shared" si="1"/>
        <v>0.9370627819270871</v>
      </c>
    </row>
    <row r="29" spans="1:5" s="57" customFormat="1" ht="16.5" customHeight="1">
      <c r="A29" s="56">
        <v>2010301</v>
      </c>
      <c r="B29" s="61" t="s">
        <v>59</v>
      </c>
      <c r="C29" s="61">
        <v>64720</v>
      </c>
      <c r="D29" s="61">
        <v>61189</v>
      </c>
      <c r="E29" s="143">
        <f t="shared" si="1"/>
        <v>1.0577064505058098</v>
      </c>
    </row>
    <row r="30" spans="1:5" s="57" customFormat="1" ht="16.5" customHeight="1">
      <c r="A30" s="56">
        <v>2010302</v>
      </c>
      <c r="B30" s="61" t="s">
        <v>60</v>
      </c>
      <c r="C30" s="61">
        <v>19290</v>
      </c>
      <c r="D30" s="61">
        <v>16130</v>
      </c>
      <c r="E30" s="143">
        <f t="shared" si="1"/>
        <v>1.1959082455052696</v>
      </c>
    </row>
    <row r="31" spans="1:5" s="57" customFormat="1" ht="16.5" customHeight="1">
      <c r="A31" s="56">
        <v>2010303</v>
      </c>
      <c r="B31" s="61" t="s">
        <v>61</v>
      </c>
      <c r="C31" s="61">
        <v>1410</v>
      </c>
      <c r="D31" s="61">
        <v>1383</v>
      </c>
      <c r="E31" s="143">
        <f t="shared" si="1"/>
        <v>1.0195227765726682</v>
      </c>
    </row>
    <row r="32" spans="1:5" s="57" customFormat="1" ht="16.5" customHeight="1">
      <c r="A32" s="56">
        <v>2010304</v>
      </c>
      <c r="B32" s="61" t="s">
        <v>76</v>
      </c>
      <c r="C32" s="61">
        <v>32</v>
      </c>
      <c r="D32" s="61">
        <v>214</v>
      </c>
      <c r="E32" s="143">
        <f t="shared" si="1"/>
        <v>0.14953271028037382</v>
      </c>
    </row>
    <row r="33" spans="1:5" s="57" customFormat="1" ht="16.5" customHeight="1">
      <c r="A33" s="56">
        <v>2010305</v>
      </c>
      <c r="B33" s="61" t="s">
        <v>77</v>
      </c>
      <c r="C33" s="61">
        <v>1570</v>
      </c>
      <c r="D33" s="61">
        <v>1739</v>
      </c>
      <c r="E33" s="143">
        <f t="shared" si="1"/>
        <v>0.9028177113283496</v>
      </c>
    </row>
    <row r="34" spans="1:5" s="57" customFormat="1" ht="16.5" customHeight="1">
      <c r="A34" s="56">
        <v>2010306</v>
      </c>
      <c r="B34" s="61" t="s">
        <v>78</v>
      </c>
      <c r="C34" s="61">
        <v>1163</v>
      </c>
      <c r="D34" s="61">
        <v>1126</v>
      </c>
      <c r="E34" s="143">
        <f t="shared" si="1"/>
        <v>1.0328596802841918</v>
      </c>
    </row>
    <row r="35" spans="1:5" s="57" customFormat="1" ht="16.5" customHeight="1">
      <c r="A35" s="56">
        <v>2010307</v>
      </c>
      <c r="B35" s="61" t="s">
        <v>79</v>
      </c>
      <c r="C35" s="61">
        <v>665</v>
      </c>
      <c r="D35" s="61">
        <v>1738</v>
      </c>
      <c r="E35" s="143">
        <f t="shared" si="1"/>
        <v>0.38262370540851554</v>
      </c>
    </row>
    <row r="36" spans="1:5" s="57" customFormat="1" ht="16.5" customHeight="1">
      <c r="A36" s="56">
        <v>2010308</v>
      </c>
      <c r="B36" s="61" t="s">
        <v>80</v>
      </c>
      <c r="C36" s="61">
        <v>2589</v>
      </c>
      <c r="D36" s="61">
        <v>3070</v>
      </c>
      <c r="E36" s="143">
        <f t="shared" si="1"/>
        <v>0.8433224755700326</v>
      </c>
    </row>
    <row r="37" spans="1:5" s="57" customFormat="1" ht="16.5" customHeight="1">
      <c r="A37" s="56">
        <v>2010309</v>
      </c>
      <c r="B37" s="61" t="s">
        <v>81</v>
      </c>
      <c r="C37" s="61">
        <v>20</v>
      </c>
      <c r="D37" s="61">
        <v>301</v>
      </c>
      <c r="E37" s="143">
        <f t="shared" si="1"/>
        <v>0.0664451827242525</v>
      </c>
    </row>
    <row r="38" spans="1:5" s="57" customFormat="1" ht="16.5" customHeight="1">
      <c r="A38" s="56">
        <v>2010350</v>
      </c>
      <c r="B38" s="61" t="s">
        <v>68</v>
      </c>
      <c r="C38" s="61">
        <v>465</v>
      </c>
      <c r="D38" s="61">
        <v>1827</v>
      </c>
      <c r="E38" s="143">
        <f t="shared" si="1"/>
        <v>0.2545155993431856</v>
      </c>
    </row>
    <row r="39" spans="1:5" s="57" customFormat="1" ht="16.5" customHeight="1">
      <c r="A39" s="56">
        <v>2010399</v>
      </c>
      <c r="B39" s="61" t="s">
        <v>82</v>
      </c>
      <c r="C39" s="61">
        <v>34795</v>
      </c>
      <c r="D39" s="61">
        <v>46513</v>
      </c>
      <c r="E39" s="143">
        <f t="shared" si="1"/>
        <v>0.7480704319222583</v>
      </c>
    </row>
    <row r="40" spans="1:5" s="57" customFormat="1" ht="16.5" customHeight="1">
      <c r="A40" s="56">
        <v>20104</v>
      </c>
      <c r="B40" s="61" t="s">
        <v>83</v>
      </c>
      <c r="C40" s="61">
        <f>SUM(C41:C51)</f>
        <v>16514</v>
      </c>
      <c r="D40" s="61">
        <v>13328</v>
      </c>
      <c r="E40" s="143">
        <f t="shared" si="1"/>
        <v>1.2390456182472989</v>
      </c>
    </row>
    <row r="41" spans="1:5" s="57" customFormat="1" ht="16.5" customHeight="1">
      <c r="A41" s="56">
        <v>2010401</v>
      </c>
      <c r="B41" s="61" t="s">
        <v>59</v>
      </c>
      <c r="C41" s="61">
        <v>5039</v>
      </c>
      <c r="D41" s="61">
        <v>3979</v>
      </c>
      <c r="E41" s="143">
        <f t="shared" si="1"/>
        <v>1.266398592611209</v>
      </c>
    </row>
    <row r="42" spans="1:5" s="57" customFormat="1" ht="16.5" customHeight="1">
      <c r="A42" s="56">
        <v>2010402</v>
      </c>
      <c r="B42" s="61" t="s">
        <v>60</v>
      </c>
      <c r="C42" s="61">
        <v>922</v>
      </c>
      <c r="D42" s="61">
        <v>789</v>
      </c>
      <c r="E42" s="143">
        <f t="shared" si="1"/>
        <v>1.1685678073510772</v>
      </c>
    </row>
    <row r="43" spans="1:5" s="57" customFormat="1" ht="16.5" customHeight="1">
      <c r="A43" s="56">
        <v>2010403</v>
      </c>
      <c r="B43" s="61" t="s">
        <v>61</v>
      </c>
      <c r="C43" s="61">
        <v>0</v>
      </c>
      <c r="D43" s="61">
        <v>0</v>
      </c>
      <c r="E43" s="143" t="str">
        <f t="shared" si="1"/>
        <v>-</v>
      </c>
    </row>
    <row r="44" spans="1:5" s="57" customFormat="1" ht="16.5" customHeight="1">
      <c r="A44" s="56">
        <v>2010404</v>
      </c>
      <c r="B44" s="61" t="s">
        <v>84</v>
      </c>
      <c r="C44" s="61">
        <v>5</v>
      </c>
      <c r="D44" s="61">
        <v>88</v>
      </c>
      <c r="E44" s="143">
        <f t="shared" si="1"/>
        <v>0.056818181818181816</v>
      </c>
    </row>
    <row r="45" spans="1:5" s="57" customFormat="1" ht="16.5" customHeight="1">
      <c r="A45" s="56">
        <v>2010405</v>
      </c>
      <c r="B45" s="61" t="s">
        <v>85</v>
      </c>
      <c r="C45" s="61">
        <v>0</v>
      </c>
      <c r="D45" s="61">
        <v>0</v>
      </c>
      <c r="E45" s="143" t="str">
        <f t="shared" si="1"/>
        <v>-</v>
      </c>
    </row>
    <row r="46" spans="1:5" s="57" customFormat="1" ht="16.5" customHeight="1">
      <c r="A46" s="56">
        <v>2010406</v>
      </c>
      <c r="B46" s="61" t="s">
        <v>86</v>
      </c>
      <c r="C46" s="61">
        <v>396</v>
      </c>
      <c r="D46" s="61">
        <v>566</v>
      </c>
      <c r="E46" s="143">
        <f t="shared" si="1"/>
        <v>0.6996466431095406</v>
      </c>
    </row>
    <row r="47" spans="1:5" s="57" customFormat="1" ht="16.5" customHeight="1">
      <c r="A47" s="56">
        <v>2010407</v>
      </c>
      <c r="B47" s="61" t="s">
        <v>87</v>
      </c>
      <c r="C47" s="61">
        <v>3</v>
      </c>
      <c r="D47" s="61">
        <v>8</v>
      </c>
      <c r="E47" s="143">
        <f t="shared" si="1"/>
        <v>0.375</v>
      </c>
    </row>
    <row r="48" spans="1:5" s="57" customFormat="1" ht="16.5" customHeight="1">
      <c r="A48" s="56">
        <v>2010408</v>
      </c>
      <c r="B48" s="61" t="s">
        <v>88</v>
      </c>
      <c r="C48" s="61">
        <v>1227</v>
      </c>
      <c r="D48" s="61">
        <v>4326</v>
      </c>
      <c r="E48" s="143">
        <f t="shared" si="1"/>
        <v>0.28363384188626906</v>
      </c>
    </row>
    <row r="49" spans="1:5" s="57" customFormat="1" ht="16.5" customHeight="1">
      <c r="A49" s="56">
        <v>2010409</v>
      </c>
      <c r="B49" s="61" t="s">
        <v>89</v>
      </c>
      <c r="C49" s="61">
        <v>0</v>
      </c>
      <c r="D49" s="61">
        <v>0</v>
      </c>
      <c r="E49" s="143" t="str">
        <f t="shared" si="1"/>
        <v>-</v>
      </c>
    </row>
    <row r="50" spans="1:5" s="57" customFormat="1" ht="16.5" customHeight="1">
      <c r="A50" s="56">
        <v>2010450</v>
      </c>
      <c r="B50" s="61" t="s">
        <v>68</v>
      </c>
      <c r="C50" s="61">
        <v>29</v>
      </c>
      <c r="D50" s="61">
        <v>19</v>
      </c>
      <c r="E50" s="143">
        <f t="shared" si="1"/>
        <v>1.5263157894736843</v>
      </c>
    </row>
    <row r="51" spans="1:5" s="57" customFormat="1" ht="16.5" customHeight="1">
      <c r="A51" s="56">
        <v>2010499</v>
      </c>
      <c r="B51" s="61" t="s">
        <v>90</v>
      </c>
      <c r="C51" s="61">
        <v>8893</v>
      </c>
      <c r="D51" s="61">
        <v>3553</v>
      </c>
      <c r="E51" s="143">
        <f t="shared" si="1"/>
        <v>2.50295524908528</v>
      </c>
    </row>
    <row r="52" spans="1:5" s="57" customFormat="1" ht="16.5" customHeight="1">
      <c r="A52" s="56">
        <v>20105</v>
      </c>
      <c r="B52" s="61" t="s">
        <v>91</v>
      </c>
      <c r="C52" s="61">
        <f>SUM(C53:C62)</f>
        <v>4108</v>
      </c>
      <c r="D52" s="61">
        <v>3286</v>
      </c>
      <c r="E52" s="143">
        <f t="shared" si="1"/>
        <v>1.25015216068168</v>
      </c>
    </row>
    <row r="53" spans="1:5" s="57" customFormat="1" ht="16.5" customHeight="1">
      <c r="A53" s="56">
        <v>2010501</v>
      </c>
      <c r="B53" s="61" t="s">
        <v>59</v>
      </c>
      <c r="C53" s="61">
        <v>2126</v>
      </c>
      <c r="D53" s="61">
        <v>1848</v>
      </c>
      <c r="E53" s="143">
        <f t="shared" si="1"/>
        <v>1.1504329004329004</v>
      </c>
    </row>
    <row r="54" spans="1:5" s="57" customFormat="1" ht="16.5" customHeight="1">
      <c r="A54" s="56">
        <v>2010502</v>
      </c>
      <c r="B54" s="61" t="s">
        <v>60</v>
      </c>
      <c r="C54" s="61">
        <v>266</v>
      </c>
      <c r="D54" s="61">
        <v>380</v>
      </c>
      <c r="E54" s="143">
        <f t="shared" si="1"/>
        <v>0.7</v>
      </c>
    </row>
    <row r="55" spans="1:5" s="57" customFormat="1" ht="16.5" customHeight="1">
      <c r="A55" s="56">
        <v>2010503</v>
      </c>
      <c r="B55" s="61" t="s">
        <v>61</v>
      </c>
      <c r="C55" s="61">
        <v>0</v>
      </c>
      <c r="D55" s="61">
        <v>0</v>
      </c>
      <c r="E55" s="143" t="str">
        <f t="shared" si="1"/>
        <v>-</v>
      </c>
    </row>
    <row r="56" spans="1:5" s="57" customFormat="1" ht="16.5" customHeight="1">
      <c r="A56" s="56">
        <v>2010504</v>
      </c>
      <c r="B56" s="61" t="s">
        <v>92</v>
      </c>
      <c r="C56" s="61">
        <v>241</v>
      </c>
      <c r="D56" s="61">
        <v>42</v>
      </c>
      <c r="E56" s="143">
        <f t="shared" si="1"/>
        <v>5.738095238095238</v>
      </c>
    </row>
    <row r="57" spans="1:5" s="57" customFormat="1" ht="16.5" customHeight="1">
      <c r="A57" s="56">
        <v>2010505</v>
      </c>
      <c r="B57" s="61" t="s">
        <v>93</v>
      </c>
      <c r="C57" s="61">
        <v>220</v>
      </c>
      <c r="D57" s="61">
        <v>350</v>
      </c>
      <c r="E57" s="143">
        <f t="shared" si="1"/>
        <v>0.6285714285714286</v>
      </c>
    </row>
    <row r="58" spans="1:5" s="57" customFormat="1" ht="16.5" customHeight="1">
      <c r="A58" s="56">
        <v>2010506</v>
      </c>
      <c r="B58" s="61" t="s">
        <v>94</v>
      </c>
      <c r="C58" s="61">
        <v>40</v>
      </c>
      <c r="D58" s="61">
        <v>18</v>
      </c>
      <c r="E58" s="143">
        <f t="shared" si="1"/>
        <v>2.2222222222222223</v>
      </c>
    </row>
    <row r="59" spans="1:5" s="57" customFormat="1" ht="16.5" customHeight="1">
      <c r="A59" s="56">
        <v>2010507</v>
      </c>
      <c r="B59" s="61" t="s">
        <v>95</v>
      </c>
      <c r="C59" s="61">
        <v>398</v>
      </c>
      <c r="D59" s="61">
        <v>162</v>
      </c>
      <c r="E59" s="143">
        <f t="shared" si="1"/>
        <v>2.45679012345679</v>
      </c>
    </row>
    <row r="60" spans="1:5" s="57" customFormat="1" ht="16.5" customHeight="1">
      <c r="A60" s="56">
        <v>2010508</v>
      </c>
      <c r="B60" s="61" t="s">
        <v>96</v>
      </c>
      <c r="C60" s="61">
        <v>314</v>
      </c>
      <c r="D60" s="61">
        <v>343</v>
      </c>
      <c r="E60" s="143">
        <f t="shared" si="1"/>
        <v>0.9154518950437318</v>
      </c>
    </row>
    <row r="61" spans="1:5" s="57" customFormat="1" ht="16.5" customHeight="1">
      <c r="A61" s="56">
        <v>2010550</v>
      </c>
      <c r="B61" s="61" t="s">
        <v>68</v>
      </c>
      <c r="C61" s="61">
        <v>4</v>
      </c>
      <c r="D61" s="61">
        <v>10</v>
      </c>
      <c r="E61" s="143">
        <f t="shared" si="1"/>
        <v>0.4</v>
      </c>
    </row>
    <row r="62" spans="1:5" s="57" customFormat="1" ht="16.5" customHeight="1">
      <c r="A62" s="56">
        <v>2010599</v>
      </c>
      <c r="B62" s="61" t="s">
        <v>97</v>
      </c>
      <c r="C62" s="61">
        <v>499</v>
      </c>
      <c r="D62" s="61">
        <v>133</v>
      </c>
      <c r="E62" s="143">
        <f t="shared" si="1"/>
        <v>3.7518796992481205</v>
      </c>
    </row>
    <row r="63" spans="1:5" s="57" customFormat="1" ht="16.5" customHeight="1">
      <c r="A63" s="56">
        <v>20106</v>
      </c>
      <c r="B63" s="61" t="s">
        <v>98</v>
      </c>
      <c r="C63" s="61">
        <f>SUM(C64:C73)</f>
        <v>23858</v>
      </c>
      <c r="D63" s="61">
        <v>38443</v>
      </c>
      <c r="E63" s="143">
        <f t="shared" si="1"/>
        <v>0.6206071326379314</v>
      </c>
    </row>
    <row r="64" spans="1:5" s="57" customFormat="1" ht="16.5" customHeight="1">
      <c r="A64" s="56">
        <v>2010601</v>
      </c>
      <c r="B64" s="61" t="s">
        <v>59</v>
      </c>
      <c r="C64" s="61">
        <v>13298</v>
      </c>
      <c r="D64" s="61">
        <v>9140</v>
      </c>
      <c r="E64" s="143">
        <f t="shared" si="1"/>
        <v>1.4549234135667397</v>
      </c>
    </row>
    <row r="65" spans="1:5" s="57" customFormat="1" ht="16.5" customHeight="1">
      <c r="A65" s="56">
        <v>2010602</v>
      </c>
      <c r="B65" s="61" t="s">
        <v>60</v>
      </c>
      <c r="C65" s="61">
        <v>2874</v>
      </c>
      <c r="D65" s="61">
        <v>4039</v>
      </c>
      <c r="E65" s="143">
        <f t="shared" si="1"/>
        <v>0.7115622678880911</v>
      </c>
    </row>
    <row r="66" spans="1:5" s="57" customFormat="1" ht="16.5" customHeight="1">
      <c r="A66" s="56">
        <v>2010603</v>
      </c>
      <c r="B66" s="61" t="s">
        <v>61</v>
      </c>
      <c r="C66" s="61">
        <v>0</v>
      </c>
      <c r="D66" s="61">
        <v>16</v>
      </c>
      <c r="E66" s="143">
        <f t="shared" si="1"/>
        <v>0</v>
      </c>
    </row>
    <row r="67" spans="1:5" s="57" customFormat="1" ht="16.5" customHeight="1">
      <c r="A67" s="56">
        <v>2010604</v>
      </c>
      <c r="B67" s="61" t="s">
        <v>99</v>
      </c>
      <c r="C67" s="61">
        <v>5</v>
      </c>
      <c r="D67" s="61">
        <v>30</v>
      </c>
      <c r="E67" s="143">
        <f t="shared" si="1"/>
        <v>0.16666666666666666</v>
      </c>
    </row>
    <row r="68" spans="1:5" s="57" customFormat="1" ht="16.5" customHeight="1">
      <c r="A68" s="56">
        <v>2010605</v>
      </c>
      <c r="B68" s="61" t="s">
        <v>100</v>
      </c>
      <c r="C68" s="61">
        <v>421</v>
      </c>
      <c r="D68" s="61">
        <v>432</v>
      </c>
      <c r="E68" s="143">
        <f t="shared" si="1"/>
        <v>0.9745370370370371</v>
      </c>
    </row>
    <row r="69" spans="1:5" s="57" customFormat="1" ht="16.5" customHeight="1">
      <c r="A69" s="56">
        <v>2010606</v>
      </c>
      <c r="B69" s="61" t="s">
        <v>101</v>
      </c>
      <c r="C69" s="61">
        <v>35</v>
      </c>
      <c r="D69" s="61">
        <v>123</v>
      </c>
      <c r="E69" s="143">
        <f t="shared" si="1"/>
        <v>0.2845528455284553</v>
      </c>
    </row>
    <row r="70" spans="1:5" s="57" customFormat="1" ht="16.5" customHeight="1">
      <c r="A70" s="56">
        <v>2010607</v>
      </c>
      <c r="B70" s="61" t="s">
        <v>102</v>
      </c>
      <c r="C70" s="61">
        <v>867</v>
      </c>
      <c r="D70" s="61">
        <v>525</v>
      </c>
      <c r="E70" s="143">
        <f t="shared" si="1"/>
        <v>1.6514285714285715</v>
      </c>
    </row>
    <row r="71" spans="1:5" s="57" customFormat="1" ht="16.5" customHeight="1">
      <c r="A71" s="56">
        <v>2010608</v>
      </c>
      <c r="B71" s="61" t="s">
        <v>103</v>
      </c>
      <c r="C71" s="61">
        <v>1986</v>
      </c>
      <c r="D71" s="61">
        <v>2820</v>
      </c>
      <c r="E71" s="143">
        <f t="shared" si="1"/>
        <v>0.7042553191489361</v>
      </c>
    </row>
    <row r="72" spans="1:5" s="57" customFormat="1" ht="16.5" customHeight="1">
      <c r="A72" s="56">
        <v>2010650</v>
      </c>
      <c r="B72" s="61" t="s">
        <v>68</v>
      </c>
      <c r="C72" s="61">
        <v>21</v>
      </c>
      <c r="D72" s="61">
        <v>325</v>
      </c>
      <c r="E72" s="143">
        <f t="shared" si="1"/>
        <v>0.06461538461538462</v>
      </c>
    </row>
    <row r="73" spans="1:5" s="57" customFormat="1" ht="16.5" customHeight="1">
      <c r="A73" s="56">
        <v>2010699</v>
      </c>
      <c r="B73" s="61" t="s">
        <v>104</v>
      </c>
      <c r="C73" s="61">
        <v>4351</v>
      </c>
      <c r="D73" s="61">
        <v>20993</v>
      </c>
      <c r="E73" s="143">
        <f t="shared" si="1"/>
        <v>0.20725956271138</v>
      </c>
    </row>
    <row r="74" spans="1:5" s="57" customFormat="1" ht="16.5" customHeight="1">
      <c r="A74" s="56">
        <v>20107</v>
      </c>
      <c r="B74" s="61" t="s">
        <v>105</v>
      </c>
      <c r="C74" s="61">
        <f>SUM(C75:C85)</f>
        <v>31412</v>
      </c>
      <c r="D74" s="61">
        <v>33221</v>
      </c>
      <c r="E74" s="143">
        <f t="shared" si="1"/>
        <v>0.9455464916769514</v>
      </c>
    </row>
    <row r="75" spans="1:5" s="57" customFormat="1" ht="16.5" customHeight="1">
      <c r="A75" s="56">
        <v>2010701</v>
      </c>
      <c r="B75" s="61" t="s">
        <v>59</v>
      </c>
      <c r="C75" s="61">
        <v>5151</v>
      </c>
      <c r="D75" s="61">
        <v>5547</v>
      </c>
      <c r="E75" s="143">
        <f t="shared" si="1"/>
        <v>0.9286100594916171</v>
      </c>
    </row>
    <row r="76" spans="1:5" s="57" customFormat="1" ht="16.5" customHeight="1">
      <c r="A76" s="56">
        <v>2010702</v>
      </c>
      <c r="B76" s="61" t="s">
        <v>60</v>
      </c>
      <c r="C76" s="61">
        <v>100</v>
      </c>
      <c r="D76" s="61">
        <v>394</v>
      </c>
      <c r="E76" s="143">
        <f t="shared" si="1"/>
        <v>0.25380710659898476</v>
      </c>
    </row>
    <row r="77" spans="1:5" s="57" customFormat="1" ht="16.5" customHeight="1">
      <c r="A77" s="56">
        <v>2010703</v>
      </c>
      <c r="B77" s="61" t="s">
        <v>61</v>
      </c>
      <c r="C77" s="61">
        <v>0</v>
      </c>
      <c r="D77" s="61">
        <v>0</v>
      </c>
      <c r="E77" s="143" t="str">
        <f aca="true" t="shared" si="2" ref="E77:E140">IF(D77=0,"-",C77/D77)</f>
        <v>-</v>
      </c>
    </row>
    <row r="78" spans="1:5" s="57" customFormat="1" ht="16.5" customHeight="1">
      <c r="A78" s="56">
        <v>2010704</v>
      </c>
      <c r="B78" s="61" t="s">
        <v>106</v>
      </c>
      <c r="C78" s="61">
        <v>164</v>
      </c>
      <c r="D78" s="61">
        <v>0</v>
      </c>
      <c r="E78" s="143" t="str">
        <f t="shared" si="2"/>
        <v>-</v>
      </c>
    </row>
    <row r="79" spans="1:5" s="57" customFormat="1" ht="16.5" customHeight="1">
      <c r="A79" s="56">
        <v>2010705</v>
      </c>
      <c r="B79" s="61" t="s">
        <v>107</v>
      </c>
      <c r="C79" s="61">
        <v>0</v>
      </c>
      <c r="D79" s="61">
        <v>0</v>
      </c>
      <c r="E79" s="143" t="str">
        <f t="shared" si="2"/>
        <v>-</v>
      </c>
    </row>
    <row r="80" spans="1:5" s="57" customFormat="1" ht="16.5" customHeight="1">
      <c r="A80" s="56">
        <v>2010706</v>
      </c>
      <c r="B80" s="61" t="s">
        <v>108</v>
      </c>
      <c r="C80" s="61">
        <v>1317</v>
      </c>
      <c r="D80" s="61">
        <v>1877</v>
      </c>
      <c r="E80" s="143">
        <f t="shared" si="2"/>
        <v>0.7016515716568993</v>
      </c>
    </row>
    <row r="81" spans="1:5" s="57" customFormat="1" ht="16.5" customHeight="1">
      <c r="A81" s="56">
        <v>2010707</v>
      </c>
      <c r="B81" s="61" t="s">
        <v>109</v>
      </c>
      <c r="C81" s="61">
        <v>0</v>
      </c>
      <c r="D81" s="61">
        <v>0</v>
      </c>
      <c r="E81" s="143" t="str">
        <f t="shared" si="2"/>
        <v>-</v>
      </c>
    </row>
    <row r="82" spans="1:5" s="57" customFormat="1" ht="16.5" customHeight="1">
      <c r="A82" s="56">
        <v>2010708</v>
      </c>
      <c r="B82" s="61" t="s">
        <v>110</v>
      </c>
      <c r="C82" s="61">
        <v>4702</v>
      </c>
      <c r="D82" s="61">
        <v>5039</v>
      </c>
      <c r="E82" s="143">
        <f t="shared" si="2"/>
        <v>0.9331216511212542</v>
      </c>
    </row>
    <row r="83" spans="1:5" s="57" customFormat="1" ht="16.5" customHeight="1">
      <c r="A83" s="56">
        <v>2010709</v>
      </c>
      <c r="B83" s="61" t="s">
        <v>102</v>
      </c>
      <c r="C83" s="61">
        <v>10</v>
      </c>
      <c r="D83" s="61">
        <v>50</v>
      </c>
      <c r="E83" s="143">
        <f t="shared" si="2"/>
        <v>0.2</v>
      </c>
    </row>
    <row r="84" spans="1:5" s="57" customFormat="1" ht="16.5" customHeight="1">
      <c r="A84" s="56">
        <v>2010750</v>
      </c>
      <c r="B84" s="61" t="s">
        <v>68</v>
      </c>
      <c r="C84" s="61">
        <v>0</v>
      </c>
      <c r="D84" s="61">
        <v>0</v>
      </c>
      <c r="E84" s="143" t="str">
        <f t="shared" si="2"/>
        <v>-</v>
      </c>
    </row>
    <row r="85" spans="1:5" s="57" customFormat="1" ht="16.5" customHeight="1">
      <c r="A85" s="56">
        <v>2010799</v>
      </c>
      <c r="B85" s="61" t="s">
        <v>111</v>
      </c>
      <c r="C85" s="61">
        <v>19968</v>
      </c>
      <c r="D85" s="61">
        <v>20314</v>
      </c>
      <c r="E85" s="143">
        <f t="shared" si="2"/>
        <v>0.9829674116372945</v>
      </c>
    </row>
    <row r="86" spans="1:5" s="57" customFormat="1" ht="16.5" customHeight="1">
      <c r="A86" s="56">
        <v>20108</v>
      </c>
      <c r="B86" s="61" t="s">
        <v>112</v>
      </c>
      <c r="C86" s="61">
        <f>SUM(C87:C94)</f>
        <v>6220</v>
      </c>
      <c r="D86" s="61">
        <v>6621</v>
      </c>
      <c r="E86" s="143">
        <f t="shared" si="2"/>
        <v>0.9394351306449177</v>
      </c>
    </row>
    <row r="87" spans="1:5" s="57" customFormat="1" ht="16.5" customHeight="1">
      <c r="A87" s="56">
        <v>2010801</v>
      </c>
      <c r="B87" s="61" t="s">
        <v>59</v>
      </c>
      <c r="C87" s="61">
        <v>3726</v>
      </c>
      <c r="D87" s="61">
        <v>3079</v>
      </c>
      <c r="E87" s="143">
        <f t="shared" si="2"/>
        <v>1.2101331601169212</v>
      </c>
    </row>
    <row r="88" spans="1:5" s="57" customFormat="1" ht="16.5" customHeight="1">
      <c r="A88" s="56">
        <v>2010802</v>
      </c>
      <c r="B88" s="61" t="s">
        <v>60</v>
      </c>
      <c r="C88" s="61">
        <v>871</v>
      </c>
      <c r="D88" s="61">
        <v>1941</v>
      </c>
      <c r="E88" s="143">
        <f t="shared" si="2"/>
        <v>0.44873776403915505</v>
      </c>
    </row>
    <row r="89" spans="1:5" s="57" customFormat="1" ht="16.5" customHeight="1">
      <c r="A89" s="56">
        <v>2010803</v>
      </c>
      <c r="B89" s="61" t="s">
        <v>61</v>
      </c>
      <c r="C89" s="61">
        <v>0</v>
      </c>
      <c r="D89" s="61">
        <v>200</v>
      </c>
      <c r="E89" s="143">
        <f t="shared" si="2"/>
        <v>0</v>
      </c>
    </row>
    <row r="90" spans="1:5" s="57" customFormat="1" ht="16.5" customHeight="1">
      <c r="A90" s="56">
        <v>2010804</v>
      </c>
      <c r="B90" s="61" t="s">
        <v>113</v>
      </c>
      <c r="C90" s="61">
        <v>396</v>
      </c>
      <c r="D90" s="61">
        <v>486</v>
      </c>
      <c r="E90" s="143">
        <f t="shared" si="2"/>
        <v>0.8148148148148148</v>
      </c>
    </row>
    <row r="91" spans="1:5" s="57" customFormat="1" ht="16.5" customHeight="1">
      <c r="A91" s="56">
        <v>2010805</v>
      </c>
      <c r="B91" s="61" t="s">
        <v>114</v>
      </c>
      <c r="C91" s="61">
        <v>80</v>
      </c>
      <c r="D91" s="61">
        <v>0</v>
      </c>
      <c r="E91" s="143" t="str">
        <f t="shared" si="2"/>
        <v>-</v>
      </c>
    </row>
    <row r="92" spans="1:5" s="57" customFormat="1" ht="16.5" customHeight="1">
      <c r="A92" s="56">
        <v>2010806</v>
      </c>
      <c r="B92" s="61" t="s">
        <v>102</v>
      </c>
      <c r="C92" s="61">
        <v>10</v>
      </c>
      <c r="D92" s="61">
        <v>10</v>
      </c>
      <c r="E92" s="143">
        <f t="shared" si="2"/>
        <v>1</v>
      </c>
    </row>
    <row r="93" spans="1:5" s="57" customFormat="1" ht="16.5" customHeight="1">
      <c r="A93" s="56">
        <v>2010850</v>
      </c>
      <c r="B93" s="61" t="s">
        <v>68</v>
      </c>
      <c r="C93" s="61">
        <v>12</v>
      </c>
      <c r="D93" s="61">
        <v>14</v>
      </c>
      <c r="E93" s="143">
        <f t="shared" si="2"/>
        <v>0.8571428571428571</v>
      </c>
    </row>
    <row r="94" spans="1:5" s="57" customFormat="1" ht="16.5" customHeight="1">
      <c r="A94" s="56">
        <v>2010899</v>
      </c>
      <c r="B94" s="61" t="s">
        <v>115</v>
      </c>
      <c r="C94" s="61">
        <v>1125</v>
      </c>
      <c r="D94" s="61">
        <v>891</v>
      </c>
      <c r="E94" s="143">
        <f t="shared" si="2"/>
        <v>1.2626262626262625</v>
      </c>
    </row>
    <row r="95" spans="1:5" s="57" customFormat="1" ht="16.5" customHeight="1">
      <c r="A95" s="56">
        <v>20109</v>
      </c>
      <c r="B95" s="61" t="s">
        <v>116</v>
      </c>
      <c r="C95" s="61">
        <f>SUM(C96:C104)</f>
        <v>40</v>
      </c>
      <c r="D95" s="61">
        <v>40</v>
      </c>
      <c r="E95" s="143">
        <f t="shared" si="2"/>
        <v>1</v>
      </c>
    </row>
    <row r="96" spans="1:5" s="57" customFormat="1" ht="16.5" customHeight="1">
      <c r="A96" s="56">
        <v>2010901</v>
      </c>
      <c r="B96" s="61" t="s">
        <v>59</v>
      </c>
      <c r="C96" s="61">
        <v>0</v>
      </c>
      <c r="D96" s="61">
        <v>0</v>
      </c>
      <c r="E96" s="143" t="str">
        <f t="shared" si="2"/>
        <v>-</v>
      </c>
    </row>
    <row r="97" spans="1:5" s="57" customFormat="1" ht="16.5" customHeight="1">
      <c r="A97" s="56">
        <v>2010902</v>
      </c>
      <c r="B97" s="61" t="s">
        <v>60</v>
      </c>
      <c r="C97" s="61">
        <v>40</v>
      </c>
      <c r="D97" s="61">
        <v>40</v>
      </c>
      <c r="E97" s="143">
        <f t="shared" si="2"/>
        <v>1</v>
      </c>
    </row>
    <row r="98" spans="1:5" s="57" customFormat="1" ht="16.5" customHeight="1">
      <c r="A98" s="56">
        <v>2010903</v>
      </c>
      <c r="B98" s="61" t="s">
        <v>61</v>
      </c>
      <c r="C98" s="61">
        <v>0</v>
      </c>
      <c r="D98" s="61">
        <v>0</v>
      </c>
      <c r="E98" s="143" t="str">
        <f t="shared" si="2"/>
        <v>-</v>
      </c>
    </row>
    <row r="99" spans="1:5" s="57" customFormat="1" ht="16.5" customHeight="1">
      <c r="A99" s="56">
        <v>2010904</v>
      </c>
      <c r="B99" s="61" t="s">
        <v>117</v>
      </c>
      <c r="C99" s="61">
        <v>0</v>
      </c>
      <c r="D99" s="61">
        <v>0</v>
      </c>
      <c r="E99" s="143" t="str">
        <f t="shared" si="2"/>
        <v>-</v>
      </c>
    </row>
    <row r="100" spans="1:5" s="57" customFormat="1" ht="16.5" customHeight="1">
      <c r="A100" s="56">
        <v>2010905</v>
      </c>
      <c r="B100" s="61" t="s">
        <v>118</v>
      </c>
      <c r="C100" s="61">
        <v>0</v>
      </c>
      <c r="D100" s="61">
        <v>0</v>
      </c>
      <c r="E100" s="143" t="str">
        <f t="shared" si="2"/>
        <v>-</v>
      </c>
    </row>
    <row r="101" spans="1:5" s="57" customFormat="1" ht="16.5" customHeight="1">
      <c r="A101" s="56">
        <v>2010907</v>
      </c>
      <c r="B101" s="61" t="s">
        <v>119</v>
      </c>
      <c r="C101" s="61">
        <v>0</v>
      </c>
      <c r="D101" s="61">
        <v>0</v>
      </c>
      <c r="E101" s="143" t="str">
        <f t="shared" si="2"/>
        <v>-</v>
      </c>
    </row>
    <row r="102" spans="1:5" s="57" customFormat="1" ht="16.5" customHeight="1">
      <c r="A102" s="56">
        <v>2010908</v>
      </c>
      <c r="B102" s="61" t="s">
        <v>102</v>
      </c>
      <c r="C102" s="61">
        <v>0</v>
      </c>
      <c r="D102" s="61">
        <v>0</v>
      </c>
      <c r="E102" s="143" t="str">
        <f t="shared" si="2"/>
        <v>-</v>
      </c>
    </row>
    <row r="103" spans="1:5" s="57" customFormat="1" ht="16.5" customHeight="1">
      <c r="A103" s="56">
        <v>2010950</v>
      </c>
      <c r="B103" s="61" t="s">
        <v>68</v>
      </c>
      <c r="C103" s="61">
        <v>0</v>
      </c>
      <c r="D103" s="61">
        <v>0</v>
      </c>
      <c r="E103" s="143" t="str">
        <f t="shared" si="2"/>
        <v>-</v>
      </c>
    </row>
    <row r="104" spans="1:5" s="57" customFormat="1" ht="16.5" customHeight="1">
      <c r="A104" s="56">
        <v>2010999</v>
      </c>
      <c r="B104" s="61" t="s">
        <v>120</v>
      </c>
      <c r="C104" s="61">
        <v>0</v>
      </c>
      <c r="D104" s="61">
        <v>0</v>
      </c>
      <c r="E104" s="143" t="str">
        <f t="shared" si="2"/>
        <v>-</v>
      </c>
    </row>
    <row r="105" spans="1:5" s="57" customFormat="1" ht="16.5" customHeight="1">
      <c r="A105" s="56">
        <v>20110</v>
      </c>
      <c r="B105" s="61" t="s">
        <v>121</v>
      </c>
      <c r="C105" s="61">
        <f>SUM(C106:C119)</f>
        <v>2430</v>
      </c>
      <c r="D105" s="61">
        <v>1843</v>
      </c>
      <c r="E105" s="143">
        <f t="shared" si="2"/>
        <v>1.3185024416711884</v>
      </c>
    </row>
    <row r="106" spans="1:5" s="57" customFormat="1" ht="16.5" customHeight="1">
      <c r="A106" s="56">
        <v>2011001</v>
      </c>
      <c r="B106" s="61" t="s">
        <v>59</v>
      </c>
      <c r="C106" s="61">
        <v>1014</v>
      </c>
      <c r="D106" s="61">
        <v>884</v>
      </c>
      <c r="E106" s="143">
        <f t="shared" si="2"/>
        <v>1.1470588235294117</v>
      </c>
    </row>
    <row r="107" spans="1:5" s="57" customFormat="1" ht="16.5" customHeight="1">
      <c r="A107" s="56">
        <v>2011002</v>
      </c>
      <c r="B107" s="61" t="s">
        <v>60</v>
      </c>
      <c r="C107" s="61">
        <v>234</v>
      </c>
      <c r="D107" s="61">
        <v>86</v>
      </c>
      <c r="E107" s="143">
        <f t="shared" si="2"/>
        <v>2.7209302325581395</v>
      </c>
    </row>
    <row r="108" spans="1:5" s="57" customFormat="1" ht="16.5" customHeight="1">
      <c r="A108" s="56">
        <v>2011003</v>
      </c>
      <c r="B108" s="61" t="s">
        <v>61</v>
      </c>
      <c r="C108" s="61">
        <v>0</v>
      </c>
      <c r="D108" s="61">
        <v>0</v>
      </c>
      <c r="E108" s="143" t="str">
        <f t="shared" si="2"/>
        <v>-</v>
      </c>
    </row>
    <row r="109" spans="1:5" s="57" customFormat="1" ht="16.5" customHeight="1">
      <c r="A109" s="56">
        <v>2011004</v>
      </c>
      <c r="B109" s="61" t="s">
        <v>122</v>
      </c>
      <c r="C109" s="61">
        <v>0</v>
      </c>
      <c r="D109" s="61">
        <v>0</v>
      </c>
      <c r="E109" s="143" t="str">
        <f t="shared" si="2"/>
        <v>-</v>
      </c>
    </row>
    <row r="110" spans="1:5" s="57" customFormat="1" ht="16.5" customHeight="1">
      <c r="A110" s="56">
        <v>2011005</v>
      </c>
      <c r="B110" s="61" t="s">
        <v>123</v>
      </c>
      <c r="C110" s="61">
        <v>0</v>
      </c>
      <c r="D110" s="61">
        <v>0</v>
      </c>
      <c r="E110" s="143" t="str">
        <f t="shared" si="2"/>
        <v>-</v>
      </c>
    </row>
    <row r="111" spans="1:5" s="57" customFormat="1" ht="16.5" customHeight="1">
      <c r="A111" s="56">
        <v>2011006</v>
      </c>
      <c r="B111" s="61" t="s">
        <v>124</v>
      </c>
      <c r="C111" s="61">
        <v>209</v>
      </c>
      <c r="D111" s="61">
        <v>246</v>
      </c>
      <c r="E111" s="143">
        <f t="shared" si="2"/>
        <v>0.8495934959349594</v>
      </c>
    </row>
    <row r="112" spans="1:5" s="57" customFormat="1" ht="16.5" customHeight="1">
      <c r="A112" s="56">
        <v>2011007</v>
      </c>
      <c r="B112" s="61" t="s">
        <v>125</v>
      </c>
      <c r="C112" s="61">
        <v>8</v>
      </c>
      <c r="D112" s="61">
        <v>3</v>
      </c>
      <c r="E112" s="143">
        <f t="shared" si="2"/>
        <v>2.6666666666666665</v>
      </c>
    </row>
    <row r="113" spans="1:5" s="57" customFormat="1" ht="16.5" customHeight="1">
      <c r="A113" s="56">
        <v>2011008</v>
      </c>
      <c r="B113" s="61" t="s">
        <v>126</v>
      </c>
      <c r="C113" s="61">
        <v>414</v>
      </c>
      <c r="D113" s="61">
        <v>86</v>
      </c>
      <c r="E113" s="143">
        <f t="shared" si="2"/>
        <v>4.813953488372093</v>
      </c>
    </row>
    <row r="114" spans="1:5" s="57" customFormat="1" ht="16.5" customHeight="1">
      <c r="A114" s="56">
        <v>2011009</v>
      </c>
      <c r="B114" s="61" t="s">
        <v>127</v>
      </c>
      <c r="C114" s="61">
        <v>63</v>
      </c>
      <c r="D114" s="61">
        <v>268</v>
      </c>
      <c r="E114" s="143">
        <f t="shared" si="2"/>
        <v>0.23507462686567165</v>
      </c>
    </row>
    <row r="115" spans="1:5" s="57" customFormat="1" ht="16.5" customHeight="1">
      <c r="A115" s="56">
        <v>2011010</v>
      </c>
      <c r="B115" s="61" t="s">
        <v>128</v>
      </c>
      <c r="C115" s="61">
        <v>0</v>
      </c>
      <c r="D115" s="61">
        <v>2</v>
      </c>
      <c r="E115" s="143">
        <f t="shared" si="2"/>
        <v>0</v>
      </c>
    </row>
    <row r="116" spans="1:5" s="57" customFormat="1" ht="16.5" customHeight="1">
      <c r="A116" s="56">
        <v>2011011</v>
      </c>
      <c r="B116" s="61" t="s">
        <v>129</v>
      </c>
      <c r="C116" s="61">
        <v>29</v>
      </c>
      <c r="D116" s="61">
        <v>18</v>
      </c>
      <c r="E116" s="143">
        <f t="shared" si="2"/>
        <v>1.6111111111111112</v>
      </c>
    </row>
    <row r="117" spans="1:5" s="57" customFormat="1" ht="16.5" customHeight="1">
      <c r="A117" s="56">
        <v>2011012</v>
      </c>
      <c r="B117" s="61" t="s">
        <v>130</v>
      </c>
      <c r="C117" s="61">
        <v>0</v>
      </c>
      <c r="D117" s="61">
        <v>0</v>
      </c>
      <c r="E117" s="143" t="str">
        <f t="shared" si="2"/>
        <v>-</v>
      </c>
    </row>
    <row r="118" spans="1:5" s="57" customFormat="1" ht="16.5" customHeight="1">
      <c r="A118" s="56">
        <v>2011050</v>
      </c>
      <c r="B118" s="61" t="s">
        <v>68</v>
      </c>
      <c r="C118" s="61">
        <v>18</v>
      </c>
      <c r="D118" s="61">
        <v>99</v>
      </c>
      <c r="E118" s="143">
        <f t="shared" si="2"/>
        <v>0.18181818181818182</v>
      </c>
    </row>
    <row r="119" spans="1:5" s="57" customFormat="1" ht="16.5" customHeight="1">
      <c r="A119" s="56">
        <v>2011099</v>
      </c>
      <c r="B119" s="61" t="s">
        <v>131</v>
      </c>
      <c r="C119" s="61">
        <v>441</v>
      </c>
      <c r="D119" s="61">
        <v>151</v>
      </c>
      <c r="E119" s="143">
        <f t="shared" si="2"/>
        <v>2.9205298013245033</v>
      </c>
    </row>
    <row r="120" spans="1:5" s="57" customFormat="1" ht="16.5" customHeight="1">
      <c r="A120" s="56">
        <v>20111</v>
      </c>
      <c r="B120" s="61" t="s">
        <v>132</v>
      </c>
      <c r="C120" s="61">
        <f>SUM(C121:C128)</f>
        <v>7399</v>
      </c>
      <c r="D120" s="61">
        <v>11451</v>
      </c>
      <c r="E120" s="143">
        <f t="shared" si="2"/>
        <v>0.6461444415334905</v>
      </c>
    </row>
    <row r="121" spans="1:5" s="57" customFormat="1" ht="16.5" customHeight="1">
      <c r="A121" s="56">
        <v>2011101</v>
      </c>
      <c r="B121" s="61" t="s">
        <v>59</v>
      </c>
      <c r="C121" s="61">
        <v>4863</v>
      </c>
      <c r="D121" s="61">
        <v>5378</v>
      </c>
      <c r="E121" s="143">
        <f t="shared" si="2"/>
        <v>0.9042394942357754</v>
      </c>
    </row>
    <row r="122" spans="1:5" s="57" customFormat="1" ht="16.5" customHeight="1">
      <c r="A122" s="56">
        <v>2011102</v>
      </c>
      <c r="B122" s="61" t="s">
        <v>60</v>
      </c>
      <c r="C122" s="61">
        <v>1596</v>
      </c>
      <c r="D122" s="61">
        <v>4976</v>
      </c>
      <c r="E122" s="143">
        <f t="shared" si="2"/>
        <v>0.3207395498392283</v>
      </c>
    </row>
    <row r="123" spans="1:5" s="57" customFormat="1" ht="16.5" customHeight="1">
      <c r="A123" s="56">
        <v>2011103</v>
      </c>
      <c r="B123" s="61" t="s">
        <v>61</v>
      </c>
      <c r="C123" s="61">
        <v>0</v>
      </c>
      <c r="D123" s="61">
        <v>0</v>
      </c>
      <c r="E123" s="143" t="str">
        <f t="shared" si="2"/>
        <v>-</v>
      </c>
    </row>
    <row r="124" spans="1:5" s="57" customFormat="1" ht="16.5" customHeight="1">
      <c r="A124" s="56">
        <v>2011104</v>
      </c>
      <c r="B124" s="61" t="s">
        <v>133</v>
      </c>
      <c r="C124" s="61">
        <v>0</v>
      </c>
      <c r="D124" s="61">
        <v>70</v>
      </c>
      <c r="E124" s="143">
        <f t="shared" si="2"/>
        <v>0</v>
      </c>
    </row>
    <row r="125" spans="1:5" s="57" customFormat="1" ht="16.5" customHeight="1">
      <c r="A125" s="56">
        <v>2011105</v>
      </c>
      <c r="B125" s="61" t="s">
        <v>134</v>
      </c>
      <c r="C125" s="61">
        <v>0</v>
      </c>
      <c r="D125" s="61">
        <v>42</v>
      </c>
      <c r="E125" s="143">
        <f t="shared" si="2"/>
        <v>0</v>
      </c>
    </row>
    <row r="126" spans="1:5" s="57" customFormat="1" ht="16.5" customHeight="1">
      <c r="A126" s="56">
        <v>2011106</v>
      </c>
      <c r="B126" s="61" t="s">
        <v>135</v>
      </c>
      <c r="C126" s="61">
        <v>0</v>
      </c>
      <c r="D126" s="61">
        <v>0</v>
      </c>
      <c r="E126" s="143" t="str">
        <f t="shared" si="2"/>
        <v>-</v>
      </c>
    </row>
    <row r="127" spans="1:5" s="57" customFormat="1" ht="16.5" customHeight="1">
      <c r="A127" s="56">
        <v>2011150</v>
      </c>
      <c r="B127" s="61" t="s">
        <v>68</v>
      </c>
      <c r="C127" s="61">
        <v>6</v>
      </c>
      <c r="D127" s="61">
        <v>4</v>
      </c>
      <c r="E127" s="143">
        <f t="shared" si="2"/>
        <v>1.5</v>
      </c>
    </row>
    <row r="128" spans="1:5" s="57" customFormat="1" ht="16.5" customHeight="1">
      <c r="A128" s="56">
        <v>2011199</v>
      </c>
      <c r="B128" s="61" t="s">
        <v>136</v>
      </c>
      <c r="C128" s="61">
        <v>934</v>
      </c>
      <c r="D128" s="61">
        <v>981</v>
      </c>
      <c r="E128" s="143">
        <f t="shared" si="2"/>
        <v>0.9520897043832823</v>
      </c>
    </row>
    <row r="129" spans="1:5" s="57" customFormat="1" ht="16.5" customHeight="1">
      <c r="A129" s="56">
        <v>20113</v>
      </c>
      <c r="B129" s="61" t="s">
        <v>137</v>
      </c>
      <c r="C129" s="61">
        <f>SUM(C130:C139)</f>
        <v>11946</v>
      </c>
      <c r="D129" s="61">
        <v>9519</v>
      </c>
      <c r="E129" s="143">
        <f t="shared" si="2"/>
        <v>1.2549637566971321</v>
      </c>
    </row>
    <row r="130" spans="1:5" s="57" customFormat="1" ht="16.5" customHeight="1">
      <c r="A130" s="56">
        <v>2011301</v>
      </c>
      <c r="B130" s="61" t="s">
        <v>59</v>
      </c>
      <c r="C130" s="61">
        <v>6427</v>
      </c>
      <c r="D130" s="61">
        <v>5115</v>
      </c>
      <c r="E130" s="143">
        <f t="shared" si="2"/>
        <v>1.2565004887585534</v>
      </c>
    </row>
    <row r="131" spans="1:5" s="57" customFormat="1" ht="16.5" customHeight="1">
      <c r="A131" s="56">
        <v>2011302</v>
      </c>
      <c r="B131" s="61" t="s">
        <v>60</v>
      </c>
      <c r="C131" s="61">
        <v>786</v>
      </c>
      <c r="D131" s="61">
        <v>304</v>
      </c>
      <c r="E131" s="143">
        <f t="shared" si="2"/>
        <v>2.585526315789474</v>
      </c>
    </row>
    <row r="132" spans="1:5" s="57" customFormat="1" ht="16.5" customHeight="1">
      <c r="A132" s="56">
        <v>2011303</v>
      </c>
      <c r="B132" s="61" t="s">
        <v>61</v>
      </c>
      <c r="C132" s="61">
        <v>0</v>
      </c>
      <c r="D132" s="61">
        <v>5</v>
      </c>
      <c r="E132" s="143">
        <f t="shared" si="2"/>
        <v>0</v>
      </c>
    </row>
    <row r="133" spans="1:5" s="57" customFormat="1" ht="16.5" customHeight="1">
      <c r="A133" s="56">
        <v>2011304</v>
      </c>
      <c r="B133" s="61" t="s">
        <v>138</v>
      </c>
      <c r="C133" s="61">
        <v>20</v>
      </c>
      <c r="D133" s="61">
        <v>8</v>
      </c>
      <c r="E133" s="143">
        <f t="shared" si="2"/>
        <v>2.5</v>
      </c>
    </row>
    <row r="134" spans="1:5" s="57" customFormat="1" ht="16.5" customHeight="1">
      <c r="A134" s="56">
        <v>2011305</v>
      </c>
      <c r="B134" s="61" t="s">
        <v>139</v>
      </c>
      <c r="C134" s="61">
        <v>5</v>
      </c>
      <c r="D134" s="61">
        <v>0</v>
      </c>
      <c r="E134" s="143" t="str">
        <f t="shared" si="2"/>
        <v>-</v>
      </c>
    </row>
    <row r="135" spans="1:5" s="57" customFormat="1" ht="16.5" customHeight="1">
      <c r="A135" s="56">
        <v>2011306</v>
      </c>
      <c r="B135" s="61" t="s">
        <v>140</v>
      </c>
      <c r="C135" s="61">
        <v>0</v>
      </c>
      <c r="D135" s="61">
        <v>0</v>
      </c>
      <c r="E135" s="143" t="str">
        <f t="shared" si="2"/>
        <v>-</v>
      </c>
    </row>
    <row r="136" spans="1:5" s="57" customFormat="1" ht="16.5" customHeight="1">
      <c r="A136" s="56">
        <v>2011307</v>
      </c>
      <c r="B136" s="61" t="s">
        <v>141</v>
      </c>
      <c r="C136" s="61">
        <v>238</v>
      </c>
      <c r="D136" s="61">
        <v>23</v>
      </c>
      <c r="E136" s="143">
        <f t="shared" si="2"/>
        <v>10.347826086956522</v>
      </c>
    </row>
    <row r="137" spans="1:5" s="57" customFormat="1" ht="16.5" customHeight="1">
      <c r="A137" s="56">
        <v>2011308</v>
      </c>
      <c r="B137" s="61" t="s">
        <v>142</v>
      </c>
      <c r="C137" s="61">
        <v>2916</v>
      </c>
      <c r="D137" s="61">
        <v>2702</v>
      </c>
      <c r="E137" s="143">
        <f t="shared" si="2"/>
        <v>1.07920059215396</v>
      </c>
    </row>
    <row r="138" spans="1:5" s="57" customFormat="1" ht="16.5" customHeight="1">
      <c r="A138" s="56">
        <v>2011350</v>
      </c>
      <c r="B138" s="61" t="s">
        <v>68</v>
      </c>
      <c r="C138" s="61">
        <v>27</v>
      </c>
      <c r="D138" s="61">
        <v>66</v>
      </c>
      <c r="E138" s="143">
        <f t="shared" si="2"/>
        <v>0.4090909090909091</v>
      </c>
    </row>
    <row r="139" spans="1:5" s="57" customFormat="1" ht="16.5" customHeight="1">
      <c r="A139" s="56">
        <v>2011399</v>
      </c>
      <c r="B139" s="61" t="s">
        <v>143</v>
      </c>
      <c r="C139" s="61">
        <v>1527</v>
      </c>
      <c r="D139" s="61">
        <v>1296</v>
      </c>
      <c r="E139" s="143">
        <f t="shared" si="2"/>
        <v>1.1782407407407407</v>
      </c>
    </row>
    <row r="140" spans="1:5" s="57" customFormat="1" ht="16.5" customHeight="1">
      <c r="A140" s="56">
        <v>20114</v>
      </c>
      <c r="B140" s="61" t="s">
        <v>144</v>
      </c>
      <c r="C140" s="61">
        <f>SUM(C141:C151)</f>
        <v>132</v>
      </c>
      <c r="D140" s="61">
        <v>164</v>
      </c>
      <c r="E140" s="143">
        <f t="shared" si="2"/>
        <v>0.8048780487804879</v>
      </c>
    </row>
    <row r="141" spans="1:5" s="57" customFormat="1" ht="16.5" customHeight="1">
      <c r="A141" s="56">
        <v>2011401</v>
      </c>
      <c r="B141" s="61" t="s">
        <v>59</v>
      </c>
      <c r="C141" s="61">
        <v>54</v>
      </c>
      <c r="D141" s="61">
        <v>35</v>
      </c>
      <c r="E141" s="143">
        <f aca="true" t="shared" si="3" ref="E141:E204">IF(D141=0,"-",C141/D141)</f>
        <v>1.542857142857143</v>
      </c>
    </row>
    <row r="142" spans="1:5" s="57" customFormat="1" ht="16.5" customHeight="1">
      <c r="A142" s="56">
        <v>2011402</v>
      </c>
      <c r="B142" s="61" t="s">
        <v>60</v>
      </c>
      <c r="C142" s="61">
        <v>0</v>
      </c>
      <c r="D142" s="61">
        <v>0</v>
      </c>
      <c r="E142" s="143" t="str">
        <f t="shared" si="3"/>
        <v>-</v>
      </c>
    </row>
    <row r="143" spans="1:5" s="57" customFormat="1" ht="16.5" customHeight="1">
      <c r="A143" s="56">
        <v>2011403</v>
      </c>
      <c r="B143" s="61" t="s">
        <v>61</v>
      </c>
      <c r="C143" s="61">
        <v>0</v>
      </c>
      <c r="D143" s="61">
        <v>0</v>
      </c>
      <c r="E143" s="143" t="str">
        <f t="shared" si="3"/>
        <v>-</v>
      </c>
    </row>
    <row r="144" spans="1:5" s="57" customFormat="1" ht="16.5" customHeight="1">
      <c r="A144" s="56">
        <v>2011404</v>
      </c>
      <c r="B144" s="61" t="s">
        <v>145</v>
      </c>
      <c r="C144" s="61">
        <v>0</v>
      </c>
      <c r="D144" s="61">
        <v>0</v>
      </c>
      <c r="E144" s="143" t="str">
        <f t="shared" si="3"/>
        <v>-</v>
      </c>
    </row>
    <row r="145" spans="1:5" s="57" customFormat="1" ht="16.5" customHeight="1">
      <c r="A145" s="56">
        <v>2011405</v>
      </c>
      <c r="B145" s="61" t="s">
        <v>146</v>
      </c>
      <c r="C145" s="61">
        <v>43</v>
      </c>
      <c r="D145" s="61">
        <v>61</v>
      </c>
      <c r="E145" s="143">
        <f t="shared" si="3"/>
        <v>0.7049180327868853</v>
      </c>
    </row>
    <row r="146" spans="1:5" s="57" customFormat="1" ht="16.5" customHeight="1">
      <c r="A146" s="56">
        <v>2011406</v>
      </c>
      <c r="B146" s="61" t="s">
        <v>147</v>
      </c>
      <c r="C146" s="61">
        <v>0</v>
      </c>
      <c r="D146" s="61">
        <v>0</v>
      </c>
      <c r="E146" s="143" t="str">
        <f t="shared" si="3"/>
        <v>-</v>
      </c>
    </row>
    <row r="147" spans="1:5" s="57" customFormat="1" ht="16.5" customHeight="1">
      <c r="A147" s="56">
        <v>2011407</v>
      </c>
      <c r="B147" s="61" t="s">
        <v>148</v>
      </c>
      <c r="C147" s="61">
        <v>0</v>
      </c>
      <c r="D147" s="61">
        <v>0</v>
      </c>
      <c r="E147" s="143" t="str">
        <f t="shared" si="3"/>
        <v>-</v>
      </c>
    </row>
    <row r="148" spans="1:5" s="57" customFormat="1" ht="16.5" customHeight="1">
      <c r="A148" s="56">
        <v>2011408</v>
      </c>
      <c r="B148" s="61" t="s">
        <v>149</v>
      </c>
      <c r="C148" s="61">
        <v>0</v>
      </c>
      <c r="D148" s="61">
        <v>0</v>
      </c>
      <c r="E148" s="143" t="str">
        <f t="shared" si="3"/>
        <v>-</v>
      </c>
    </row>
    <row r="149" spans="1:5" s="57" customFormat="1" ht="16.5" customHeight="1">
      <c r="A149" s="56">
        <v>2011409</v>
      </c>
      <c r="B149" s="61" t="s">
        <v>150</v>
      </c>
      <c r="C149" s="61">
        <v>20</v>
      </c>
      <c r="D149" s="61">
        <v>0</v>
      </c>
      <c r="E149" s="143" t="str">
        <f t="shared" si="3"/>
        <v>-</v>
      </c>
    </row>
    <row r="150" spans="1:5" s="57" customFormat="1" ht="16.5" customHeight="1">
      <c r="A150" s="56">
        <v>2011450</v>
      </c>
      <c r="B150" s="61" t="s">
        <v>68</v>
      </c>
      <c r="C150" s="61">
        <v>0</v>
      </c>
      <c r="D150" s="61">
        <v>52</v>
      </c>
      <c r="E150" s="143">
        <f t="shared" si="3"/>
        <v>0</v>
      </c>
    </row>
    <row r="151" spans="1:5" s="57" customFormat="1" ht="16.5" customHeight="1">
      <c r="A151" s="56">
        <v>2011499</v>
      </c>
      <c r="B151" s="61" t="s">
        <v>151</v>
      </c>
      <c r="C151" s="61">
        <v>15</v>
      </c>
      <c r="D151" s="61">
        <v>16</v>
      </c>
      <c r="E151" s="143">
        <f t="shared" si="3"/>
        <v>0.9375</v>
      </c>
    </row>
    <row r="152" spans="1:5" s="57" customFormat="1" ht="16.5" customHeight="1">
      <c r="A152" s="56">
        <v>20115</v>
      </c>
      <c r="B152" s="61" t="s">
        <v>152</v>
      </c>
      <c r="C152" s="61">
        <f>SUM(C153:C161)</f>
        <v>16959</v>
      </c>
      <c r="D152" s="61">
        <v>22522</v>
      </c>
      <c r="E152" s="143">
        <f t="shared" si="3"/>
        <v>0.7529970695320132</v>
      </c>
    </row>
    <row r="153" spans="1:5" s="57" customFormat="1" ht="16.5" customHeight="1">
      <c r="A153" s="56">
        <v>2011501</v>
      </c>
      <c r="B153" s="61" t="s">
        <v>59</v>
      </c>
      <c r="C153" s="61">
        <v>12560</v>
      </c>
      <c r="D153" s="61">
        <v>15395</v>
      </c>
      <c r="E153" s="143">
        <f t="shared" si="3"/>
        <v>0.8158493017213381</v>
      </c>
    </row>
    <row r="154" spans="1:5" s="57" customFormat="1" ht="16.5" customHeight="1">
      <c r="A154" s="56">
        <v>2011502</v>
      </c>
      <c r="B154" s="61" t="s">
        <v>60</v>
      </c>
      <c r="C154" s="61">
        <v>1228</v>
      </c>
      <c r="D154" s="61">
        <v>1474</v>
      </c>
      <c r="E154" s="143">
        <f t="shared" si="3"/>
        <v>0.8331071913161465</v>
      </c>
    </row>
    <row r="155" spans="1:5" s="57" customFormat="1" ht="16.5" customHeight="1">
      <c r="A155" s="56">
        <v>2011503</v>
      </c>
      <c r="B155" s="61" t="s">
        <v>61</v>
      </c>
      <c r="C155" s="61">
        <v>0</v>
      </c>
      <c r="D155" s="61">
        <v>0</v>
      </c>
      <c r="E155" s="143" t="str">
        <f t="shared" si="3"/>
        <v>-</v>
      </c>
    </row>
    <row r="156" spans="1:5" s="57" customFormat="1" ht="16.5" customHeight="1">
      <c r="A156" s="56">
        <v>2011504</v>
      </c>
      <c r="B156" s="61" t="s">
        <v>153</v>
      </c>
      <c r="C156" s="61">
        <v>2604</v>
      </c>
      <c r="D156" s="61">
        <v>1602</v>
      </c>
      <c r="E156" s="143">
        <f t="shared" si="3"/>
        <v>1.6254681647940075</v>
      </c>
    </row>
    <row r="157" spans="1:5" s="57" customFormat="1" ht="16.5" customHeight="1">
      <c r="A157" s="56">
        <v>2011505</v>
      </c>
      <c r="B157" s="61" t="s">
        <v>154</v>
      </c>
      <c r="C157" s="61">
        <v>239</v>
      </c>
      <c r="D157" s="61">
        <v>107</v>
      </c>
      <c r="E157" s="143">
        <f t="shared" si="3"/>
        <v>2.2336448598130842</v>
      </c>
    </row>
    <row r="158" spans="1:5" s="57" customFormat="1" ht="16.5" customHeight="1">
      <c r="A158" s="56">
        <v>2011506</v>
      </c>
      <c r="B158" s="61" t="s">
        <v>155</v>
      </c>
      <c r="C158" s="61">
        <v>69</v>
      </c>
      <c r="D158" s="61">
        <v>93</v>
      </c>
      <c r="E158" s="143">
        <f t="shared" si="3"/>
        <v>0.7419354838709677</v>
      </c>
    </row>
    <row r="159" spans="1:5" s="57" customFormat="1" ht="16.5" customHeight="1">
      <c r="A159" s="56">
        <v>2011507</v>
      </c>
      <c r="B159" s="61" t="s">
        <v>102</v>
      </c>
      <c r="C159" s="61">
        <v>0</v>
      </c>
      <c r="D159" s="61">
        <v>0</v>
      </c>
      <c r="E159" s="143" t="str">
        <f t="shared" si="3"/>
        <v>-</v>
      </c>
    </row>
    <row r="160" spans="1:5" s="57" customFormat="1" ht="16.5" customHeight="1">
      <c r="A160" s="56">
        <v>2011550</v>
      </c>
      <c r="B160" s="61" t="s">
        <v>68</v>
      </c>
      <c r="C160" s="61">
        <v>78</v>
      </c>
      <c r="D160" s="61">
        <v>4</v>
      </c>
      <c r="E160" s="143">
        <f t="shared" si="3"/>
        <v>19.5</v>
      </c>
    </row>
    <row r="161" spans="1:5" s="57" customFormat="1" ht="16.5" customHeight="1">
      <c r="A161" s="56">
        <v>2011599</v>
      </c>
      <c r="B161" s="61" t="s">
        <v>156</v>
      </c>
      <c r="C161" s="61">
        <v>181</v>
      </c>
      <c r="D161" s="61">
        <v>3847</v>
      </c>
      <c r="E161" s="143">
        <f t="shared" si="3"/>
        <v>0.047049649077203014</v>
      </c>
    </row>
    <row r="162" spans="1:5" s="57" customFormat="1" ht="16.5" customHeight="1">
      <c r="A162" s="56">
        <v>20117</v>
      </c>
      <c r="B162" s="61" t="s">
        <v>157</v>
      </c>
      <c r="C162" s="61">
        <f>SUM(C163:C174)</f>
        <v>5609</v>
      </c>
      <c r="D162" s="61">
        <v>4962</v>
      </c>
      <c r="E162" s="143">
        <f t="shared" si="3"/>
        <v>1.130390971382507</v>
      </c>
    </row>
    <row r="163" spans="1:5" s="57" customFormat="1" ht="16.5" customHeight="1">
      <c r="A163" s="56">
        <v>2011701</v>
      </c>
      <c r="B163" s="61" t="s">
        <v>59</v>
      </c>
      <c r="C163" s="61">
        <v>2937</v>
      </c>
      <c r="D163" s="61">
        <v>1993</v>
      </c>
      <c r="E163" s="143">
        <f t="shared" si="3"/>
        <v>1.4736578023080782</v>
      </c>
    </row>
    <row r="164" spans="1:5" s="57" customFormat="1" ht="16.5" customHeight="1">
      <c r="A164" s="56">
        <v>2011702</v>
      </c>
      <c r="B164" s="61" t="s">
        <v>60</v>
      </c>
      <c r="C164" s="61">
        <v>897</v>
      </c>
      <c r="D164" s="61">
        <v>1174</v>
      </c>
      <c r="E164" s="143">
        <f t="shared" si="3"/>
        <v>0.7640545144804088</v>
      </c>
    </row>
    <row r="165" spans="1:5" s="57" customFormat="1" ht="16.5" customHeight="1">
      <c r="A165" s="56">
        <v>2011703</v>
      </c>
      <c r="B165" s="61" t="s">
        <v>61</v>
      </c>
      <c r="C165" s="61">
        <v>0</v>
      </c>
      <c r="D165" s="61">
        <v>0</v>
      </c>
      <c r="E165" s="143" t="str">
        <f t="shared" si="3"/>
        <v>-</v>
      </c>
    </row>
    <row r="166" spans="1:5" s="57" customFormat="1" ht="16.5" customHeight="1">
      <c r="A166" s="56">
        <v>2011704</v>
      </c>
      <c r="B166" s="61" t="s">
        <v>158</v>
      </c>
      <c r="C166" s="61">
        <v>0</v>
      </c>
      <c r="D166" s="61">
        <v>0</v>
      </c>
      <c r="E166" s="143" t="str">
        <f t="shared" si="3"/>
        <v>-</v>
      </c>
    </row>
    <row r="167" spans="1:5" s="57" customFormat="1" ht="16.5" customHeight="1">
      <c r="A167" s="56">
        <v>2011705</v>
      </c>
      <c r="B167" s="61" t="s">
        <v>159</v>
      </c>
      <c r="C167" s="61">
        <v>0</v>
      </c>
      <c r="D167" s="61">
        <v>0</v>
      </c>
      <c r="E167" s="143" t="str">
        <f t="shared" si="3"/>
        <v>-</v>
      </c>
    </row>
    <row r="168" spans="1:5" s="57" customFormat="1" ht="16.5" customHeight="1">
      <c r="A168" s="56">
        <v>2011706</v>
      </c>
      <c r="B168" s="61" t="s">
        <v>160</v>
      </c>
      <c r="C168" s="61">
        <v>611</v>
      </c>
      <c r="D168" s="61">
        <v>317</v>
      </c>
      <c r="E168" s="143">
        <f t="shared" si="3"/>
        <v>1.9274447949526814</v>
      </c>
    </row>
    <row r="169" spans="1:5" s="57" customFormat="1" ht="16.5" customHeight="1">
      <c r="A169" s="56">
        <v>2011707</v>
      </c>
      <c r="B169" s="61" t="s">
        <v>161</v>
      </c>
      <c r="C169" s="61">
        <v>12</v>
      </c>
      <c r="D169" s="61">
        <v>10</v>
      </c>
      <c r="E169" s="143">
        <f t="shared" si="3"/>
        <v>1.2</v>
      </c>
    </row>
    <row r="170" spans="1:5" s="57" customFormat="1" ht="16.5" customHeight="1">
      <c r="A170" s="56">
        <v>2011708</v>
      </c>
      <c r="B170" s="61" t="s">
        <v>162</v>
      </c>
      <c r="C170" s="61">
        <v>72</v>
      </c>
      <c r="D170" s="61">
        <v>6</v>
      </c>
      <c r="E170" s="143">
        <f t="shared" si="3"/>
        <v>12</v>
      </c>
    </row>
    <row r="171" spans="1:5" s="57" customFormat="1" ht="16.5" customHeight="1">
      <c r="A171" s="56">
        <v>2011709</v>
      </c>
      <c r="B171" s="61" t="s">
        <v>163</v>
      </c>
      <c r="C171" s="61">
        <v>50</v>
      </c>
      <c r="D171" s="61">
        <v>54</v>
      </c>
      <c r="E171" s="143">
        <f t="shared" si="3"/>
        <v>0.9259259259259259</v>
      </c>
    </row>
    <row r="172" spans="1:5" s="57" customFormat="1" ht="16.5" customHeight="1">
      <c r="A172" s="56">
        <v>2011710</v>
      </c>
      <c r="B172" s="61" t="s">
        <v>102</v>
      </c>
      <c r="C172" s="61">
        <v>0</v>
      </c>
      <c r="D172" s="61">
        <v>0</v>
      </c>
      <c r="E172" s="143" t="str">
        <f t="shared" si="3"/>
        <v>-</v>
      </c>
    </row>
    <row r="173" spans="1:5" s="57" customFormat="1" ht="16.5" customHeight="1">
      <c r="A173" s="56">
        <v>2011750</v>
      </c>
      <c r="B173" s="61" t="s">
        <v>68</v>
      </c>
      <c r="C173" s="61">
        <v>0</v>
      </c>
      <c r="D173" s="61">
        <v>174</v>
      </c>
      <c r="E173" s="143">
        <f t="shared" si="3"/>
        <v>0</v>
      </c>
    </row>
    <row r="174" spans="1:5" s="57" customFormat="1" ht="16.5" customHeight="1">
      <c r="A174" s="56">
        <v>2011799</v>
      </c>
      <c r="B174" s="61" t="s">
        <v>164</v>
      </c>
      <c r="C174" s="61">
        <v>1030</v>
      </c>
      <c r="D174" s="61">
        <v>1234</v>
      </c>
      <c r="E174" s="143">
        <f t="shared" si="3"/>
        <v>0.8346839546191248</v>
      </c>
    </row>
    <row r="175" spans="1:5" s="57" customFormat="1" ht="16.5" customHeight="1">
      <c r="A175" s="56">
        <v>20123</v>
      </c>
      <c r="B175" s="61" t="s">
        <v>165</v>
      </c>
      <c r="C175" s="61">
        <f>SUM(C176:C181)</f>
        <v>105</v>
      </c>
      <c r="D175" s="61">
        <v>101</v>
      </c>
      <c r="E175" s="143">
        <f t="shared" si="3"/>
        <v>1.0396039603960396</v>
      </c>
    </row>
    <row r="176" spans="1:5" s="57" customFormat="1" ht="16.5" customHeight="1">
      <c r="A176" s="56">
        <v>2012301</v>
      </c>
      <c r="B176" s="61" t="s">
        <v>59</v>
      </c>
      <c r="C176" s="61">
        <v>0</v>
      </c>
      <c r="D176" s="61">
        <v>0</v>
      </c>
      <c r="E176" s="143" t="str">
        <f t="shared" si="3"/>
        <v>-</v>
      </c>
    </row>
    <row r="177" spans="1:5" s="57" customFormat="1" ht="16.5" customHeight="1">
      <c r="A177" s="56">
        <v>2012302</v>
      </c>
      <c r="B177" s="61" t="s">
        <v>60</v>
      </c>
      <c r="C177" s="61">
        <v>2</v>
      </c>
      <c r="D177" s="61">
        <v>10</v>
      </c>
      <c r="E177" s="143">
        <f t="shared" si="3"/>
        <v>0.2</v>
      </c>
    </row>
    <row r="178" spans="1:5" s="57" customFormat="1" ht="16.5" customHeight="1">
      <c r="A178" s="56">
        <v>2012303</v>
      </c>
      <c r="B178" s="61" t="s">
        <v>61</v>
      </c>
      <c r="C178" s="61">
        <v>0</v>
      </c>
      <c r="D178" s="61">
        <v>0</v>
      </c>
      <c r="E178" s="143" t="str">
        <f t="shared" si="3"/>
        <v>-</v>
      </c>
    </row>
    <row r="179" spans="1:5" s="57" customFormat="1" ht="16.5" customHeight="1">
      <c r="A179" s="56">
        <v>2012304</v>
      </c>
      <c r="B179" s="61" t="s">
        <v>166</v>
      </c>
      <c r="C179" s="61">
        <v>23</v>
      </c>
      <c r="D179" s="61">
        <v>26</v>
      </c>
      <c r="E179" s="143">
        <f t="shared" si="3"/>
        <v>0.8846153846153846</v>
      </c>
    </row>
    <row r="180" spans="1:5" s="57" customFormat="1" ht="16.5" customHeight="1">
      <c r="A180" s="56">
        <v>2012350</v>
      </c>
      <c r="B180" s="61" t="s">
        <v>68</v>
      </c>
      <c r="C180" s="61">
        <v>0</v>
      </c>
      <c r="D180" s="61">
        <v>0</v>
      </c>
      <c r="E180" s="143" t="str">
        <f t="shared" si="3"/>
        <v>-</v>
      </c>
    </row>
    <row r="181" spans="1:5" s="57" customFormat="1" ht="16.5" customHeight="1">
      <c r="A181" s="56">
        <v>2012399</v>
      </c>
      <c r="B181" s="61" t="s">
        <v>167</v>
      </c>
      <c r="C181" s="61">
        <v>80</v>
      </c>
      <c r="D181" s="61">
        <v>65</v>
      </c>
      <c r="E181" s="143">
        <f t="shared" si="3"/>
        <v>1.2307692307692308</v>
      </c>
    </row>
    <row r="182" spans="1:5" s="57" customFormat="1" ht="16.5" customHeight="1">
      <c r="A182" s="56">
        <v>20124</v>
      </c>
      <c r="B182" s="61" t="s">
        <v>168</v>
      </c>
      <c r="C182" s="61">
        <f>SUM(C183:C188)</f>
        <v>138</v>
      </c>
      <c r="D182" s="61">
        <v>134</v>
      </c>
      <c r="E182" s="143">
        <f t="shared" si="3"/>
        <v>1.0298507462686568</v>
      </c>
    </row>
    <row r="183" spans="1:5" s="57" customFormat="1" ht="16.5" customHeight="1">
      <c r="A183" s="56">
        <v>2012401</v>
      </c>
      <c r="B183" s="61" t="s">
        <v>59</v>
      </c>
      <c r="C183" s="61">
        <v>43</v>
      </c>
      <c r="D183" s="61">
        <v>56</v>
      </c>
      <c r="E183" s="143">
        <f t="shared" si="3"/>
        <v>0.7678571428571429</v>
      </c>
    </row>
    <row r="184" spans="1:5" s="57" customFormat="1" ht="16.5" customHeight="1">
      <c r="A184" s="56">
        <v>2012402</v>
      </c>
      <c r="B184" s="61" t="s">
        <v>60</v>
      </c>
      <c r="C184" s="61">
        <v>5</v>
      </c>
      <c r="D184" s="61">
        <v>4</v>
      </c>
      <c r="E184" s="143">
        <f t="shared" si="3"/>
        <v>1.25</v>
      </c>
    </row>
    <row r="185" spans="1:5" s="57" customFormat="1" ht="16.5" customHeight="1">
      <c r="A185" s="56">
        <v>2012403</v>
      </c>
      <c r="B185" s="61" t="s">
        <v>61</v>
      </c>
      <c r="C185" s="61">
        <v>0</v>
      </c>
      <c r="D185" s="61">
        <v>0</v>
      </c>
      <c r="E185" s="143" t="str">
        <f t="shared" si="3"/>
        <v>-</v>
      </c>
    </row>
    <row r="186" spans="1:5" s="57" customFormat="1" ht="16.5" customHeight="1">
      <c r="A186" s="56">
        <v>2012404</v>
      </c>
      <c r="B186" s="61" t="s">
        <v>169</v>
      </c>
      <c r="C186" s="61">
        <v>45</v>
      </c>
      <c r="D186" s="61">
        <v>24</v>
      </c>
      <c r="E186" s="143">
        <f t="shared" si="3"/>
        <v>1.875</v>
      </c>
    </row>
    <row r="187" spans="1:5" s="57" customFormat="1" ht="16.5" customHeight="1">
      <c r="A187" s="56">
        <v>2012450</v>
      </c>
      <c r="B187" s="61" t="s">
        <v>68</v>
      </c>
      <c r="C187" s="61">
        <v>0</v>
      </c>
      <c r="D187" s="61">
        <v>0</v>
      </c>
      <c r="E187" s="143" t="str">
        <f t="shared" si="3"/>
        <v>-</v>
      </c>
    </row>
    <row r="188" spans="1:5" s="57" customFormat="1" ht="16.5" customHeight="1">
      <c r="A188" s="56">
        <v>2012499</v>
      </c>
      <c r="B188" s="61" t="s">
        <v>170</v>
      </c>
      <c r="C188" s="61">
        <v>45</v>
      </c>
      <c r="D188" s="61">
        <v>50</v>
      </c>
      <c r="E188" s="143">
        <f t="shared" si="3"/>
        <v>0.9</v>
      </c>
    </row>
    <row r="189" spans="1:5" s="57" customFormat="1" ht="16.5" customHeight="1">
      <c r="A189" s="56">
        <v>20125</v>
      </c>
      <c r="B189" s="61" t="s">
        <v>171</v>
      </c>
      <c r="C189" s="61">
        <f>SUM(C190:C197)</f>
        <v>36</v>
      </c>
      <c r="D189" s="61">
        <v>35</v>
      </c>
      <c r="E189" s="143">
        <f t="shared" si="3"/>
        <v>1.0285714285714285</v>
      </c>
    </row>
    <row r="190" spans="1:5" s="57" customFormat="1" ht="16.5" customHeight="1">
      <c r="A190" s="56">
        <v>2012501</v>
      </c>
      <c r="B190" s="61" t="s">
        <v>59</v>
      </c>
      <c r="C190" s="61">
        <v>0</v>
      </c>
      <c r="D190" s="61">
        <v>0</v>
      </c>
      <c r="E190" s="143" t="str">
        <f t="shared" si="3"/>
        <v>-</v>
      </c>
    </row>
    <row r="191" spans="1:5" s="57" customFormat="1" ht="16.5" customHeight="1">
      <c r="A191" s="56">
        <v>2012502</v>
      </c>
      <c r="B191" s="61" t="s">
        <v>60</v>
      </c>
      <c r="C191" s="61">
        <v>2</v>
      </c>
      <c r="D191" s="61">
        <v>2</v>
      </c>
      <c r="E191" s="143">
        <f t="shared" si="3"/>
        <v>1</v>
      </c>
    </row>
    <row r="192" spans="1:5" s="57" customFormat="1" ht="16.5" customHeight="1">
      <c r="A192" s="56">
        <v>2012503</v>
      </c>
      <c r="B192" s="61" t="s">
        <v>61</v>
      </c>
      <c r="C192" s="61">
        <v>0</v>
      </c>
      <c r="D192" s="61">
        <v>0</v>
      </c>
      <c r="E192" s="143" t="str">
        <f t="shared" si="3"/>
        <v>-</v>
      </c>
    </row>
    <row r="193" spans="1:5" s="57" customFormat="1" ht="16.5" customHeight="1">
      <c r="A193" s="56">
        <v>2012504</v>
      </c>
      <c r="B193" s="61" t="s">
        <v>172</v>
      </c>
      <c r="C193" s="61">
        <v>0</v>
      </c>
      <c r="D193" s="61">
        <v>0</v>
      </c>
      <c r="E193" s="143" t="str">
        <f t="shared" si="3"/>
        <v>-</v>
      </c>
    </row>
    <row r="194" spans="1:5" s="57" customFormat="1" ht="16.5" customHeight="1">
      <c r="A194" s="56">
        <v>2012505</v>
      </c>
      <c r="B194" s="61" t="s">
        <v>173</v>
      </c>
      <c r="C194" s="61">
        <v>6</v>
      </c>
      <c r="D194" s="61">
        <v>7</v>
      </c>
      <c r="E194" s="143">
        <f t="shared" si="3"/>
        <v>0.8571428571428571</v>
      </c>
    </row>
    <row r="195" spans="1:5" s="57" customFormat="1" ht="16.5" customHeight="1">
      <c r="A195" s="56">
        <v>2012506</v>
      </c>
      <c r="B195" s="61" t="s">
        <v>174</v>
      </c>
      <c r="C195" s="61">
        <v>24</v>
      </c>
      <c r="D195" s="61">
        <v>16</v>
      </c>
      <c r="E195" s="143">
        <f t="shared" si="3"/>
        <v>1.5</v>
      </c>
    </row>
    <row r="196" spans="1:5" s="57" customFormat="1" ht="16.5" customHeight="1">
      <c r="A196" s="56">
        <v>2012550</v>
      </c>
      <c r="B196" s="61" t="s">
        <v>68</v>
      </c>
      <c r="C196" s="61">
        <v>0</v>
      </c>
      <c r="D196" s="61">
        <v>0</v>
      </c>
      <c r="E196" s="143" t="str">
        <f t="shared" si="3"/>
        <v>-</v>
      </c>
    </row>
    <row r="197" spans="1:5" s="57" customFormat="1" ht="16.5" customHeight="1">
      <c r="A197" s="56">
        <v>2012599</v>
      </c>
      <c r="B197" s="61" t="s">
        <v>175</v>
      </c>
      <c r="C197" s="61">
        <v>4</v>
      </c>
      <c r="D197" s="61">
        <v>10</v>
      </c>
      <c r="E197" s="143">
        <f t="shared" si="3"/>
        <v>0.4</v>
      </c>
    </row>
    <row r="198" spans="1:5" s="57" customFormat="1" ht="16.5" customHeight="1">
      <c r="A198" s="56">
        <v>20126</v>
      </c>
      <c r="B198" s="61" t="s">
        <v>176</v>
      </c>
      <c r="C198" s="61">
        <f>SUM(C199:C203)</f>
        <v>6315</v>
      </c>
      <c r="D198" s="61">
        <v>3615</v>
      </c>
      <c r="E198" s="143">
        <f t="shared" si="3"/>
        <v>1.7468879668049793</v>
      </c>
    </row>
    <row r="199" spans="1:5" s="57" customFormat="1" ht="16.5" customHeight="1">
      <c r="A199" s="56">
        <v>2012601</v>
      </c>
      <c r="B199" s="61" t="s">
        <v>59</v>
      </c>
      <c r="C199" s="61">
        <v>1000</v>
      </c>
      <c r="D199" s="61">
        <v>903</v>
      </c>
      <c r="E199" s="143">
        <f t="shared" si="3"/>
        <v>1.1074197120708749</v>
      </c>
    </row>
    <row r="200" spans="1:5" s="57" customFormat="1" ht="16.5" customHeight="1">
      <c r="A200" s="56">
        <v>2012602</v>
      </c>
      <c r="B200" s="61" t="s">
        <v>60</v>
      </c>
      <c r="C200" s="61">
        <v>1263</v>
      </c>
      <c r="D200" s="61">
        <v>89</v>
      </c>
      <c r="E200" s="143">
        <f t="shared" si="3"/>
        <v>14.191011235955056</v>
      </c>
    </row>
    <row r="201" spans="1:5" s="57" customFormat="1" ht="16.5" customHeight="1">
      <c r="A201" s="56">
        <v>2012603</v>
      </c>
      <c r="B201" s="61" t="s">
        <v>61</v>
      </c>
      <c r="C201" s="61">
        <v>4</v>
      </c>
      <c r="D201" s="61">
        <v>4</v>
      </c>
      <c r="E201" s="143">
        <f t="shared" si="3"/>
        <v>1</v>
      </c>
    </row>
    <row r="202" spans="1:5" s="57" customFormat="1" ht="16.5" customHeight="1">
      <c r="A202" s="56">
        <v>2012604</v>
      </c>
      <c r="B202" s="61" t="s">
        <v>177</v>
      </c>
      <c r="C202" s="61">
        <v>3827</v>
      </c>
      <c r="D202" s="61">
        <v>2171</v>
      </c>
      <c r="E202" s="143">
        <f t="shared" si="3"/>
        <v>1.7627821280515892</v>
      </c>
    </row>
    <row r="203" spans="1:5" s="57" customFormat="1" ht="16.5" customHeight="1">
      <c r="A203" s="56">
        <v>2012699</v>
      </c>
      <c r="B203" s="61" t="s">
        <v>178</v>
      </c>
      <c r="C203" s="61">
        <v>221</v>
      </c>
      <c r="D203" s="61">
        <v>448</v>
      </c>
      <c r="E203" s="143">
        <f t="shared" si="3"/>
        <v>0.49330357142857145</v>
      </c>
    </row>
    <row r="204" spans="1:5" s="57" customFormat="1" ht="16.5" customHeight="1">
      <c r="A204" s="56">
        <v>20128</v>
      </c>
      <c r="B204" s="61" t="s">
        <v>179</v>
      </c>
      <c r="C204" s="61">
        <f>SUM(C205:C210)</f>
        <v>1843</v>
      </c>
      <c r="D204" s="61">
        <v>1465</v>
      </c>
      <c r="E204" s="143">
        <f t="shared" si="3"/>
        <v>1.2580204778156996</v>
      </c>
    </row>
    <row r="205" spans="1:5" s="57" customFormat="1" ht="16.5" customHeight="1">
      <c r="A205" s="56">
        <v>2012801</v>
      </c>
      <c r="B205" s="61" t="s">
        <v>59</v>
      </c>
      <c r="C205" s="61">
        <v>981</v>
      </c>
      <c r="D205" s="61">
        <v>740</v>
      </c>
      <c r="E205" s="143">
        <f aca="true" t="shared" si="4" ref="E205:E268">IF(D205=0,"-",C205/D205)</f>
        <v>1.3256756756756756</v>
      </c>
    </row>
    <row r="206" spans="1:5" s="57" customFormat="1" ht="16.5" customHeight="1">
      <c r="A206" s="56">
        <v>2012802</v>
      </c>
      <c r="B206" s="61" t="s">
        <v>60</v>
      </c>
      <c r="C206" s="61">
        <v>511</v>
      </c>
      <c r="D206" s="61">
        <v>426</v>
      </c>
      <c r="E206" s="143">
        <f t="shared" si="4"/>
        <v>1.199530516431925</v>
      </c>
    </row>
    <row r="207" spans="1:5" s="57" customFormat="1" ht="16.5" customHeight="1">
      <c r="A207" s="56">
        <v>2012803</v>
      </c>
      <c r="B207" s="61" t="s">
        <v>61</v>
      </c>
      <c r="C207" s="61">
        <v>0</v>
      </c>
      <c r="D207" s="61">
        <v>0</v>
      </c>
      <c r="E207" s="143" t="str">
        <f t="shared" si="4"/>
        <v>-</v>
      </c>
    </row>
    <row r="208" spans="1:5" s="57" customFormat="1" ht="16.5" customHeight="1">
      <c r="A208" s="56">
        <v>2012804</v>
      </c>
      <c r="B208" s="61" t="s">
        <v>73</v>
      </c>
      <c r="C208" s="61">
        <v>149</v>
      </c>
      <c r="D208" s="61">
        <v>149</v>
      </c>
      <c r="E208" s="143">
        <f t="shared" si="4"/>
        <v>1</v>
      </c>
    </row>
    <row r="209" spans="1:5" s="57" customFormat="1" ht="16.5" customHeight="1">
      <c r="A209" s="56">
        <v>2012850</v>
      </c>
      <c r="B209" s="61" t="s">
        <v>68</v>
      </c>
      <c r="C209" s="61">
        <v>0</v>
      </c>
      <c r="D209" s="61">
        <v>0</v>
      </c>
      <c r="E209" s="143" t="str">
        <f t="shared" si="4"/>
        <v>-</v>
      </c>
    </row>
    <row r="210" spans="1:5" s="57" customFormat="1" ht="16.5" customHeight="1">
      <c r="A210" s="56">
        <v>2012899</v>
      </c>
      <c r="B210" s="61" t="s">
        <v>180</v>
      </c>
      <c r="C210" s="61">
        <v>202</v>
      </c>
      <c r="D210" s="61">
        <v>150</v>
      </c>
      <c r="E210" s="143">
        <f t="shared" si="4"/>
        <v>1.3466666666666667</v>
      </c>
    </row>
    <row r="211" spans="1:5" s="57" customFormat="1" ht="16.5" customHeight="1">
      <c r="A211" s="56">
        <v>20129</v>
      </c>
      <c r="B211" s="61" t="s">
        <v>181</v>
      </c>
      <c r="C211" s="61">
        <f>SUM(C212:C218)</f>
        <v>4925</v>
      </c>
      <c r="D211" s="61">
        <v>4592</v>
      </c>
      <c r="E211" s="143">
        <f t="shared" si="4"/>
        <v>1.0725174216027875</v>
      </c>
    </row>
    <row r="212" spans="1:5" s="57" customFormat="1" ht="16.5" customHeight="1">
      <c r="A212" s="56">
        <v>2012901</v>
      </c>
      <c r="B212" s="61" t="s">
        <v>59</v>
      </c>
      <c r="C212" s="61">
        <v>2738</v>
      </c>
      <c r="D212" s="61">
        <v>2469</v>
      </c>
      <c r="E212" s="143">
        <f t="shared" si="4"/>
        <v>1.1089509923045768</v>
      </c>
    </row>
    <row r="213" spans="1:5" s="57" customFormat="1" ht="16.5" customHeight="1">
      <c r="A213" s="56">
        <v>2012902</v>
      </c>
      <c r="B213" s="61" t="s">
        <v>60</v>
      </c>
      <c r="C213" s="61">
        <v>963</v>
      </c>
      <c r="D213" s="61">
        <v>428</v>
      </c>
      <c r="E213" s="143">
        <f t="shared" si="4"/>
        <v>2.25</v>
      </c>
    </row>
    <row r="214" spans="1:5" s="57" customFormat="1" ht="16.5" customHeight="1">
      <c r="A214" s="56">
        <v>2012903</v>
      </c>
      <c r="B214" s="61" t="s">
        <v>61</v>
      </c>
      <c r="C214" s="61">
        <v>0</v>
      </c>
      <c r="D214" s="61">
        <v>0</v>
      </c>
      <c r="E214" s="143" t="str">
        <f t="shared" si="4"/>
        <v>-</v>
      </c>
    </row>
    <row r="215" spans="1:5" s="57" customFormat="1" ht="16.5" customHeight="1">
      <c r="A215" s="56">
        <v>2012904</v>
      </c>
      <c r="B215" s="61" t="s">
        <v>182</v>
      </c>
      <c r="C215" s="61">
        <v>35</v>
      </c>
      <c r="D215" s="61">
        <v>37</v>
      </c>
      <c r="E215" s="143">
        <f t="shared" si="4"/>
        <v>0.9459459459459459</v>
      </c>
    </row>
    <row r="216" spans="1:5" s="57" customFormat="1" ht="16.5" customHeight="1">
      <c r="A216" s="56">
        <v>2012905</v>
      </c>
      <c r="B216" s="61" t="s">
        <v>183</v>
      </c>
      <c r="C216" s="61">
        <v>90</v>
      </c>
      <c r="D216" s="61">
        <v>68</v>
      </c>
      <c r="E216" s="143">
        <f t="shared" si="4"/>
        <v>1.3235294117647058</v>
      </c>
    </row>
    <row r="217" spans="1:5" s="57" customFormat="1" ht="16.5" customHeight="1">
      <c r="A217" s="56">
        <v>2012950</v>
      </c>
      <c r="B217" s="61" t="s">
        <v>68</v>
      </c>
      <c r="C217" s="61">
        <v>1</v>
      </c>
      <c r="D217" s="61">
        <v>0</v>
      </c>
      <c r="E217" s="143" t="str">
        <f t="shared" si="4"/>
        <v>-</v>
      </c>
    </row>
    <row r="218" spans="1:5" s="57" customFormat="1" ht="16.5" customHeight="1">
      <c r="A218" s="56">
        <v>2012999</v>
      </c>
      <c r="B218" s="61" t="s">
        <v>184</v>
      </c>
      <c r="C218" s="61">
        <v>1098</v>
      </c>
      <c r="D218" s="61">
        <v>1590</v>
      </c>
      <c r="E218" s="143">
        <f t="shared" si="4"/>
        <v>0.690566037735849</v>
      </c>
    </row>
    <row r="219" spans="1:5" s="57" customFormat="1" ht="16.5" customHeight="1">
      <c r="A219" s="56">
        <v>20131</v>
      </c>
      <c r="B219" s="61" t="s">
        <v>185</v>
      </c>
      <c r="C219" s="61">
        <f>SUM(C220:C225)</f>
        <v>29622</v>
      </c>
      <c r="D219" s="61">
        <v>22772</v>
      </c>
      <c r="E219" s="143">
        <f t="shared" si="4"/>
        <v>1.3008080098366415</v>
      </c>
    </row>
    <row r="220" spans="1:5" s="57" customFormat="1" ht="16.5" customHeight="1">
      <c r="A220" s="56">
        <v>2013101</v>
      </c>
      <c r="B220" s="61" t="s">
        <v>59</v>
      </c>
      <c r="C220" s="61">
        <v>17677</v>
      </c>
      <c r="D220" s="61">
        <v>11854</v>
      </c>
      <c r="E220" s="143">
        <f t="shared" si="4"/>
        <v>1.4912265901805297</v>
      </c>
    </row>
    <row r="221" spans="1:5" s="57" customFormat="1" ht="16.5" customHeight="1">
      <c r="A221" s="56">
        <v>2013102</v>
      </c>
      <c r="B221" s="61" t="s">
        <v>60</v>
      </c>
      <c r="C221" s="61">
        <v>7634</v>
      </c>
      <c r="D221" s="61">
        <v>4949</v>
      </c>
      <c r="E221" s="143">
        <f t="shared" si="4"/>
        <v>1.542533845221257</v>
      </c>
    </row>
    <row r="222" spans="1:5" s="57" customFormat="1" ht="16.5" customHeight="1">
      <c r="A222" s="56">
        <v>2013103</v>
      </c>
      <c r="B222" s="61" t="s">
        <v>61</v>
      </c>
      <c r="C222" s="61">
        <v>802</v>
      </c>
      <c r="D222" s="61">
        <v>1234</v>
      </c>
      <c r="E222" s="143">
        <f t="shared" si="4"/>
        <v>0.6499189627228525</v>
      </c>
    </row>
    <row r="223" spans="1:5" s="57" customFormat="1" ht="16.5" customHeight="1">
      <c r="A223" s="56">
        <v>2013105</v>
      </c>
      <c r="B223" s="61" t="s">
        <v>186</v>
      </c>
      <c r="C223" s="61">
        <v>671</v>
      </c>
      <c r="D223" s="61">
        <v>681</v>
      </c>
      <c r="E223" s="143">
        <f t="shared" si="4"/>
        <v>0.9853157121879589</v>
      </c>
    </row>
    <row r="224" spans="1:5" s="57" customFormat="1" ht="16.5" customHeight="1">
      <c r="A224" s="56">
        <v>2013150</v>
      </c>
      <c r="B224" s="61" t="s">
        <v>68</v>
      </c>
      <c r="C224" s="61">
        <v>319</v>
      </c>
      <c r="D224" s="61">
        <v>970</v>
      </c>
      <c r="E224" s="143">
        <f t="shared" si="4"/>
        <v>0.3288659793814433</v>
      </c>
    </row>
    <row r="225" spans="1:5" s="57" customFormat="1" ht="16.5" customHeight="1">
      <c r="A225" s="56">
        <v>2013199</v>
      </c>
      <c r="B225" s="61" t="s">
        <v>187</v>
      </c>
      <c r="C225" s="61">
        <v>2519</v>
      </c>
      <c r="D225" s="61">
        <v>3084</v>
      </c>
      <c r="E225" s="143">
        <f t="shared" si="4"/>
        <v>0.8167963683527886</v>
      </c>
    </row>
    <row r="226" spans="1:5" s="57" customFormat="1" ht="16.5" customHeight="1">
      <c r="A226" s="56">
        <v>20132</v>
      </c>
      <c r="B226" s="61" t="s">
        <v>188</v>
      </c>
      <c r="C226" s="61">
        <f>SUM(C227:C231)</f>
        <v>7073</v>
      </c>
      <c r="D226" s="61">
        <v>6359</v>
      </c>
      <c r="E226" s="143">
        <f t="shared" si="4"/>
        <v>1.1122818053153012</v>
      </c>
    </row>
    <row r="227" spans="1:5" s="57" customFormat="1" ht="16.5" customHeight="1">
      <c r="A227" s="56">
        <v>2013201</v>
      </c>
      <c r="B227" s="61" t="s">
        <v>59</v>
      </c>
      <c r="C227" s="61">
        <v>2782</v>
      </c>
      <c r="D227" s="61">
        <v>2526</v>
      </c>
      <c r="E227" s="143">
        <f t="shared" si="4"/>
        <v>1.1013460015835312</v>
      </c>
    </row>
    <row r="228" spans="1:5" s="57" customFormat="1" ht="16.5" customHeight="1">
      <c r="A228" s="56">
        <v>2013202</v>
      </c>
      <c r="B228" s="61" t="s">
        <v>60</v>
      </c>
      <c r="C228" s="61">
        <v>2849</v>
      </c>
      <c r="D228" s="61">
        <v>2747</v>
      </c>
      <c r="E228" s="143">
        <f t="shared" si="4"/>
        <v>1.0371314160902803</v>
      </c>
    </row>
    <row r="229" spans="1:5" s="57" customFormat="1" ht="16.5" customHeight="1">
      <c r="A229" s="56">
        <v>2013203</v>
      </c>
      <c r="B229" s="61" t="s">
        <v>61</v>
      </c>
      <c r="C229" s="61">
        <v>0</v>
      </c>
      <c r="D229" s="61">
        <v>0</v>
      </c>
      <c r="E229" s="143" t="str">
        <f t="shared" si="4"/>
        <v>-</v>
      </c>
    </row>
    <row r="230" spans="1:5" s="57" customFormat="1" ht="16.5" customHeight="1">
      <c r="A230" s="56">
        <v>2013250</v>
      </c>
      <c r="B230" s="61" t="s">
        <v>68</v>
      </c>
      <c r="C230" s="61">
        <v>21</v>
      </c>
      <c r="D230" s="61">
        <v>16</v>
      </c>
      <c r="E230" s="143">
        <f t="shared" si="4"/>
        <v>1.3125</v>
      </c>
    </row>
    <row r="231" spans="1:5" s="57" customFormat="1" ht="16.5" customHeight="1">
      <c r="A231" s="56">
        <v>2013299</v>
      </c>
      <c r="B231" s="61" t="s">
        <v>189</v>
      </c>
      <c r="C231" s="61">
        <v>1421</v>
      </c>
      <c r="D231" s="61">
        <v>1070</v>
      </c>
      <c r="E231" s="143">
        <f t="shared" si="4"/>
        <v>1.32803738317757</v>
      </c>
    </row>
    <row r="232" spans="1:5" s="57" customFormat="1" ht="16.5" customHeight="1">
      <c r="A232" s="56">
        <v>20133</v>
      </c>
      <c r="B232" s="61" t="s">
        <v>190</v>
      </c>
      <c r="C232" s="61">
        <f>SUM(C233:C237)</f>
        <v>7233</v>
      </c>
      <c r="D232" s="61">
        <v>5769</v>
      </c>
      <c r="E232" s="143">
        <f t="shared" si="4"/>
        <v>1.2537701508060322</v>
      </c>
    </row>
    <row r="233" spans="1:5" s="57" customFormat="1" ht="16.5" customHeight="1">
      <c r="A233" s="56">
        <v>2013301</v>
      </c>
      <c r="B233" s="61" t="s">
        <v>59</v>
      </c>
      <c r="C233" s="61">
        <v>2753</v>
      </c>
      <c r="D233" s="61">
        <v>2000</v>
      </c>
      <c r="E233" s="143">
        <f t="shared" si="4"/>
        <v>1.3765</v>
      </c>
    </row>
    <row r="234" spans="1:5" s="57" customFormat="1" ht="16.5" customHeight="1">
      <c r="A234" s="56">
        <v>2013302</v>
      </c>
      <c r="B234" s="61" t="s">
        <v>60</v>
      </c>
      <c r="C234" s="61">
        <v>1834</v>
      </c>
      <c r="D234" s="61">
        <v>1425</v>
      </c>
      <c r="E234" s="143">
        <f t="shared" si="4"/>
        <v>1.2870175438596492</v>
      </c>
    </row>
    <row r="235" spans="1:5" s="57" customFormat="1" ht="16.5" customHeight="1">
      <c r="A235" s="56">
        <v>2013303</v>
      </c>
      <c r="B235" s="61" t="s">
        <v>61</v>
      </c>
      <c r="C235" s="61">
        <v>0</v>
      </c>
      <c r="D235" s="61">
        <v>2</v>
      </c>
      <c r="E235" s="143">
        <f t="shared" si="4"/>
        <v>0</v>
      </c>
    </row>
    <row r="236" spans="1:5" s="57" customFormat="1" ht="16.5" customHeight="1">
      <c r="A236" s="56">
        <v>2013350</v>
      </c>
      <c r="B236" s="61" t="s">
        <v>68</v>
      </c>
      <c r="C236" s="61">
        <v>971</v>
      </c>
      <c r="D236" s="61">
        <v>558</v>
      </c>
      <c r="E236" s="143">
        <f t="shared" si="4"/>
        <v>1.7401433691756272</v>
      </c>
    </row>
    <row r="237" spans="1:5" s="57" customFormat="1" ht="16.5" customHeight="1">
      <c r="A237" s="56">
        <v>2013399</v>
      </c>
      <c r="B237" s="61" t="s">
        <v>191</v>
      </c>
      <c r="C237" s="61">
        <v>1675</v>
      </c>
      <c r="D237" s="61">
        <v>1784</v>
      </c>
      <c r="E237" s="143">
        <f t="shared" si="4"/>
        <v>0.9389013452914798</v>
      </c>
    </row>
    <row r="238" spans="1:5" s="57" customFormat="1" ht="16.5" customHeight="1">
      <c r="A238" s="56">
        <v>20134</v>
      </c>
      <c r="B238" s="61" t="s">
        <v>192</v>
      </c>
      <c r="C238" s="61">
        <f>SUM(C239:C243)</f>
        <v>1555</v>
      </c>
      <c r="D238" s="61">
        <v>1352</v>
      </c>
      <c r="E238" s="143">
        <f t="shared" si="4"/>
        <v>1.1501479289940828</v>
      </c>
    </row>
    <row r="239" spans="1:5" s="57" customFormat="1" ht="16.5" customHeight="1">
      <c r="A239" s="56">
        <v>2013401</v>
      </c>
      <c r="B239" s="61" t="s">
        <v>59</v>
      </c>
      <c r="C239" s="61">
        <v>1081</v>
      </c>
      <c r="D239" s="61">
        <v>885</v>
      </c>
      <c r="E239" s="143">
        <f t="shared" si="4"/>
        <v>1.2214689265536722</v>
      </c>
    </row>
    <row r="240" spans="1:5" s="57" customFormat="1" ht="16.5" customHeight="1">
      <c r="A240" s="56">
        <v>2013402</v>
      </c>
      <c r="B240" s="61" t="s">
        <v>60</v>
      </c>
      <c r="C240" s="61">
        <v>212</v>
      </c>
      <c r="D240" s="61">
        <v>245</v>
      </c>
      <c r="E240" s="143">
        <f t="shared" si="4"/>
        <v>0.8653061224489796</v>
      </c>
    </row>
    <row r="241" spans="1:5" s="57" customFormat="1" ht="16.5" customHeight="1">
      <c r="A241" s="56">
        <v>2013403</v>
      </c>
      <c r="B241" s="61" t="s">
        <v>61</v>
      </c>
      <c r="C241" s="61">
        <v>0</v>
      </c>
      <c r="D241" s="61">
        <v>0</v>
      </c>
      <c r="E241" s="143" t="str">
        <f t="shared" si="4"/>
        <v>-</v>
      </c>
    </row>
    <row r="242" spans="1:5" s="57" customFormat="1" ht="16.5" customHeight="1">
      <c r="A242" s="56">
        <v>2013450</v>
      </c>
      <c r="B242" s="61" t="s">
        <v>68</v>
      </c>
      <c r="C242" s="61">
        <v>0</v>
      </c>
      <c r="D242" s="61">
        <v>0</v>
      </c>
      <c r="E242" s="143" t="str">
        <f t="shared" si="4"/>
        <v>-</v>
      </c>
    </row>
    <row r="243" spans="1:5" s="57" customFormat="1" ht="16.5" customHeight="1">
      <c r="A243" s="56">
        <v>2013499</v>
      </c>
      <c r="B243" s="61" t="s">
        <v>193</v>
      </c>
      <c r="C243" s="61">
        <v>262</v>
      </c>
      <c r="D243" s="61">
        <v>222</v>
      </c>
      <c r="E243" s="143">
        <f t="shared" si="4"/>
        <v>1.1801801801801801</v>
      </c>
    </row>
    <row r="244" spans="1:5" s="57" customFormat="1" ht="16.5" customHeight="1">
      <c r="A244" s="56">
        <v>20135</v>
      </c>
      <c r="B244" s="61" t="s">
        <v>194</v>
      </c>
      <c r="C244" s="61">
        <f>SUM(C245:C249)</f>
        <v>0</v>
      </c>
      <c r="D244" s="61">
        <v>0</v>
      </c>
      <c r="E244" s="143" t="str">
        <f t="shared" si="4"/>
        <v>-</v>
      </c>
    </row>
    <row r="245" spans="1:5" s="57" customFormat="1" ht="16.5" customHeight="1">
      <c r="A245" s="56">
        <v>2013501</v>
      </c>
      <c r="B245" s="61" t="s">
        <v>59</v>
      </c>
      <c r="C245" s="61">
        <v>0</v>
      </c>
      <c r="D245" s="61">
        <v>0</v>
      </c>
      <c r="E245" s="143" t="str">
        <f t="shared" si="4"/>
        <v>-</v>
      </c>
    </row>
    <row r="246" spans="1:5" s="57" customFormat="1" ht="16.5" customHeight="1">
      <c r="A246" s="56">
        <v>2013502</v>
      </c>
      <c r="B246" s="61" t="s">
        <v>60</v>
      </c>
      <c r="C246" s="61">
        <v>0</v>
      </c>
      <c r="D246" s="61">
        <v>0</v>
      </c>
      <c r="E246" s="143" t="str">
        <f t="shared" si="4"/>
        <v>-</v>
      </c>
    </row>
    <row r="247" spans="1:5" s="57" customFormat="1" ht="16.5" customHeight="1">
      <c r="A247" s="56">
        <v>2013503</v>
      </c>
      <c r="B247" s="61" t="s">
        <v>61</v>
      </c>
      <c r="C247" s="61">
        <v>0</v>
      </c>
      <c r="D247" s="61">
        <v>0</v>
      </c>
      <c r="E247" s="143" t="str">
        <f t="shared" si="4"/>
        <v>-</v>
      </c>
    </row>
    <row r="248" spans="1:5" s="57" customFormat="1" ht="16.5" customHeight="1">
      <c r="A248" s="56">
        <v>2013550</v>
      </c>
      <c r="B248" s="61" t="s">
        <v>68</v>
      </c>
      <c r="C248" s="61">
        <v>0</v>
      </c>
      <c r="D248" s="61">
        <v>0</v>
      </c>
      <c r="E248" s="143" t="str">
        <f t="shared" si="4"/>
        <v>-</v>
      </c>
    </row>
    <row r="249" spans="1:5" s="57" customFormat="1" ht="16.5" customHeight="1">
      <c r="A249" s="56">
        <v>2013599</v>
      </c>
      <c r="B249" s="61" t="s">
        <v>195</v>
      </c>
      <c r="C249" s="61">
        <v>0</v>
      </c>
      <c r="D249" s="61">
        <v>0</v>
      </c>
      <c r="E249" s="143" t="str">
        <f t="shared" si="4"/>
        <v>-</v>
      </c>
    </row>
    <row r="250" spans="1:5" s="57" customFormat="1" ht="16.5" customHeight="1">
      <c r="A250" s="56">
        <v>20136</v>
      </c>
      <c r="B250" s="61" t="s">
        <v>196</v>
      </c>
      <c r="C250" s="61">
        <f>SUM(C251:C255)</f>
        <v>4426</v>
      </c>
      <c r="D250" s="61">
        <v>3423</v>
      </c>
      <c r="E250" s="143">
        <f t="shared" si="4"/>
        <v>1.2930178206251826</v>
      </c>
    </row>
    <row r="251" spans="1:5" s="57" customFormat="1" ht="16.5" customHeight="1">
      <c r="A251" s="56">
        <v>2013601</v>
      </c>
      <c r="B251" s="61" t="s">
        <v>59</v>
      </c>
      <c r="C251" s="61">
        <v>1954</v>
      </c>
      <c r="D251" s="61">
        <v>1576</v>
      </c>
      <c r="E251" s="143">
        <f t="shared" si="4"/>
        <v>1.2398477157360406</v>
      </c>
    </row>
    <row r="252" spans="1:5" s="57" customFormat="1" ht="16.5" customHeight="1">
      <c r="A252" s="56">
        <v>2013602</v>
      </c>
      <c r="B252" s="61" t="s">
        <v>60</v>
      </c>
      <c r="C252" s="61">
        <v>357</v>
      </c>
      <c r="D252" s="61">
        <v>514</v>
      </c>
      <c r="E252" s="143">
        <f t="shared" si="4"/>
        <v>0.6945525291828794</v>
      </c>
    </row>
    <row r="253" spans="1:5" s="57" customFormat="1" ht="16.5" customHeight="1">
      <c r="A253" s="56">
        <v>2013603</v>
      </c>
      <c r="B253" s="61" t="s">
        <v>61</v>
      </c>
      <c r="C253" s="61">
        <v>0</v>
      </c>
      <c r="D253" s="61">
        <v>0</v>
      </c>
      <c r="E253" s="143" t="str">
        <f t="shared" si="4"/>
        <v>-</v>
      </c>
    </row>
    <row r="254" spans="1:5" s="57" customFormat="1" ht="16.5" customHeight="1">
      <c r="A254" s="56">
        <v>2013650</v>
      </c>
      <c r="B254" s="61" t="s">
        <v>68</v>
      </c>
      <c r="C254" s="61">
        <v>0</v>
      </c>
      <c r="D254" s="61">
        <v>0</v>
      </c>
      <c r="E254" s="143" t="str">
        <f t="shared" si="4"/>
        <v>-</v>
      </c>
    </row>
    <row r="255" spans="1:5" s="57" customFormat="1" ht="16.5" customHeight="1">
      <c r="A255" s="56">
        <v>2013699</v>
      </c>
      <c r="B255" s="61" t="s">
        <v>197</v>
      </c>
      <c r="C255" s="61">
        <v>2115</v>
      </c>
      <c r="D255" s="61">
        <v>1333</v>
      </c>
      <c r="E255" s="143">
        <f t="shared" si="4"/>
        <v>1.5866466616654165</v>
      </c>
    </row>
    <row r="256" spans="1:5" s="57" customFormat="1" ht="16.5" customHeight="1">
      <c r="A256" s="56">
        <v>20199</v>
      </c>
      <c r="B256" s="61" t="s">
        <v>198</v>
      </c>
      <c r="C256" s="61">
        <f>SUM(C257:C258)</f>
        <v>72804</v>
      </c>
      <c r="D256" s="61">
        <v>58201</v>
      </c>
      <c r="E256" s="143">
        <f t="shared" si="4"/>
        <v>1.2509063418154327</v>
      </c>
    </row>
    <row r="257" spans="1:5" s="57" customFormat="1" ht="16.5" customHeight="1">
      <c r="A257" s="56">
        <v>2019901</v>
      </c>
      <c r="B257" s="61" t="s">
        <v>199</v>
      </c>
      <c r="C257" s="61">
        <v>91</v>
      </c>
      <c r="D257" s="61">
        <v>1150</v>
      </c>
      <c r="E257" s="143">
        <f t="shared" si="4"/>
        <v>0.0791304347826087</v>
      </c>
    </row>
    <row r="258" spans="1:5" s="57" customFormat="1" ht="16.5" customHeight="1">
      <c r="A258" s="56">
        <v>2019999</v>
      </c>
      <c r="B258" s="61" t="s">
        <v>200</v>
      </c>
      <c r="C258" s="61">
        <v>72713</v>
      </c>
      <c r="D258" s="61">
        <v>57051</v>
      </c>
      <c r="E258" s="143">
        <f t="shared" si="4"/>
        <v>1.274526301028904</v>
      </c>
    </row>
    <row r="259" spans="1:5" s="57" customFormat="1" ht="16.5" customHeight="1">
      <c r="A259" s="56">
        <v>202</v>
      </c>
      <c r="B259" s="61" t="s">
        <v>201</v>
      </c>
      <c r="C259" s="61">
        <f>SUM(C260,C267,C270,C277,C283,C287,C289,C294)</f>
        <v>0</v>
      </c>
      <c r="D259" s="61">
        <v>0</v>
      </c>
      <c r="E259" s="143" t="str">
        <f t="shared" si="4"/>
        <v>-</v>
      </c>
    </row>
    <row r="260" spans="1:5" s="57" customFormat="1" ht="16.5" customHeight="1">
      <c r="A260" s="56">
        <v>20201</v>
      </c>
      <c r="B260" s="61" t="s">
        <v>202</v>
      </c>
      <c r="C260" s="61">
        <f>SUM(C261:C266)</f>
        <v>0</v>
      </c>
      <c r="D260" s="61">
        <v>0</v>
      </c>
      <c r="E260" s="143" t="str">
        <f t="shared" si="4"/>
        <v>-</v>
      </c>
    </row>
    <row r="261" spans="1:5" s="57" customFormat="1" ht="16.5" customHeight="1">
      <c r="A261" s="56">
        <v>2020101</v>
      </c>
      <c r="B261" s="61" t="s">
        <v>59</v>
      </c>
      <c r="C261" s="61">
        <v>0</v>
      </c>
      <c r="D261" s="61">
        <v>0</v>
      </c>
      <c r="E261" s="143" t="str">
        <f t="shared" si="4"/>
        <v>-</v>
      </c>
    </row>
    <row r="262" spans="1:5" s="57" customFormat="1" ht="16.5" customHeight="1">
      <c r="A262" s="56">
        <v>2020102</v>
      </c>
      <c r="B262" s="61" t="s">
        <v>60</v>
      </c>
      <c r="C262" s="61">
        <v>0</v>
      </c>
      <c r="D262" s="61">
        <v>0</v>
      </c>
      <c r="E262" s="143" t="str">
        <f t="shared" si="4"/>
        <v>-</v>
      </c>
    </row>
    <row r="263" spans="1:5" s="57" customFormat="1" ht="16.5" customHeight="1">
      <c r="A263" s="56">
        <v>2020103</v>
      </c>
      <c r="B263" s="61" t="s">
        <v>61</v>
      </c>
      <c r="C263" s="61">
        <v>0</v>
      </c>
      <c r="D263" s="61">
        <v>0</v>
      </c>
      <c r="E263" s="143" t="str">
        <f t="shared" si="4"/>
        <v>-</v>
      </c>
    </row>
    <row r="264" spans="1:5" s="57" customFormat="1" ht="16.5" customHeight="1">
      <c r="A264" s="56">
        <v>2020104</v>
      </c>
      <c r="B264" s="61" t="s">
        <v>186</v>
      </c>
      <c r="C264" s="61">
        <v>0</v>
      </c>
      <c r="D264" s="61">
        <v>0</v>
      </c>
      <c r="E264" s="143" t="str">
        <f t="shared" si="4"/>
        <v>-</v>
      </c>
    </row>
    <row r="265" spans="1:5" s="57" customFormat="1" ht="16.5" customHeight="1">
      <c r="A265" s="56">
        <v>2020150</v>
      </c>
      <c r="B265" s="61" t="s">
        <v>68</v>
      </c>
      <c r="C265" s="61">
        <v>0</v>
      </c>
      <c r="D265" s="61">
        <v>0</v>
      </c>
      <c r="E265" s="143" t="str">
        <f t="shared" si="4"/>
        <v>-</v>
      </c>
    </row>
    <row r="266" spans="1:5" s="57" customFormat="1" ht="16.5" customHeight="1">
      <c r="A266" s="56">
        <v>2020199</v>
      </c>
      <c r="B266" s="61" t="s">
        <v>203</v>
      </c>
      <c r="C266" s="61">
        <v>0</v>
      </c>
      <c r="D266" s="61">
        <v>0</v>
      </c>
      <c r="E266" s="143" t="str">
        <f t="shared" si="4"/>
        <v>-</v>
      </c>
    </row>
    <row r="267" spans="1:5" s="57" customFormat="1" ht="16.5" customHeight="1">
      <c r="A267" s="56">
        <v>20202</v>
      </c>
      <c r="B267" s="61" t="s">
        <v>204</v>
      </c>
      <c r="C267" s="61">
        <f>SUM(C268:C269)</f>
        <v>0</v>
      </c>
      <c r="D267" s="61">
        <v>0</v>
      </c>
      <c r="E267" s="143" t="str">
        <f t="shared" si="4"/>
        <v>-</v>
      </c>
    </row>
    <row r="268" spans="1:5" s="57" customFormat="1" ht="16.5" customHeight="1">
      <c r="A268" s="56">
        <v>2020201</v>
      </c>
      <c r="B268" s="61" t="s">
        <v>205</v>
      </c>
      <c r="C268" s="61">
        <v>0</v>
      </c>
      <c r="D268" s="61">
        <v>0</v>
      </c>
      <c r="E268" s="143" t="str">
        <f t="shared" si="4"/>
        <v>-</v>
      </c>
    </row>
    <row r="269" spans="1:5" s="57" customFormat="1" ht="16.5" customHeight="1">
      <c r="A269" s="56">
        <v>2020202</v>
      </c>
      <c r="B269" s="61" t="s">
        <v>206</v>
      </c>
      <c r="C269" s="61">
        <v>0</v>
      </c>
      <c r="D269" s="61">
        <v>0</v>
      </c>
      <c r="E269" s="143" t="str">
        <f aca="true" t="shared" si="5" ref="E269:E332">IF(D269=0,"-",C269/D269)</f>
        <v>-</v>
      </c>
    </row>
    <row r="270" spans="1:5" s="57" customFormat="1" ht="16.5" customHeight="1">
      <c r="A270" s="56">
        <v>20203</v>
      </c>
      <c r="B270" s="61" t="s">
        <v>207</v>
      </c>
      <c r="C270" s="61">
        <f>SUM(C271:C276)</f>
        <v>0</v>
      </c>
      <c r="D270" s="61">
        <v>0</v>
      </c>
      <c r="E270" s="143" t="str">
        <f t="shared" si="5"/>
        <v>-</v>
      </c>
    </row>
    <row r="271" spans="1:5" s="57" customFormat="1" ht="16.5" customHeight="1">
      <c r="A271" s="56">
        <v>2020301</v>
      </c>
      <c r="B271" s="61" t="s">
        <v>208</v>
      </c>
      <c r="C271" s="61">
        <v>0</v>
      </c>
      <c r="D271" s="61">
        <v>0</v>
      </c>
      <c r="E271" s="143" t="str">
        <f t="shared" si="5"/>
        <v>-</v>
      </c>
    </row>
    <row r="272" spans="1:5" s="57" customFormat="1" ht="16.5" customHeight="1">
      <c r="A272" s="56">
        <v>2020302</v>
      </c>
      <c r="B272" s="61" t="s">
        <v>209</v>
      </c>
      <c r="C272" s="61">
        <v>0</v>
      </c>
      <c r="D272" s="61">
        <v>0</v>
      </c>
      <c r="E272" s="143" t="str">
        <f t="shared" si="5"/>
        <v>-</v>
      </c>
    </row>
    <row r="273" spans="1:5" s="57" customFormat="1" ht="16.5" customHeight="1">
      <c r="A273" s="56">
        <v>2020303</v>
      </c>
      <c r="B273" s="61" t="s">
        <v>210</v>
      </c>
      <c r="C273" s="61">
        <v>0</v>
      </c>
      <c r="D273" s="61">
        <v>0</v>
      </c>
      <c r="E273" s="143" t="str">
        <f t="shared" si="5"/>
        <v>-</v>
      </c>
    </row>
    <row r="274" spans="1:5" s="57" customFormat="1" ht="16.5" customHeight="1">
      <c r="A274" s="56">
        <v>2020304</v>
      </c>
      <c r="B274" s="61" t="s">
        <v>211</v>
      </c>
      <c r="C274" s="61">
        <v>0</v>
      </c>
      <c r="D274" s="61">
        <v>0</v>
      </c>
      <c r="E274" s="143" t="str">
        <f t="shared" si="5"/>
        <v>-</v>
      </c>
    </row>
    <row r="275" spans="1:5" s="57" customFormat="1" ht="16.5" customHeight="1">
      <c r="A275" s="56">
        <v>2020305</v>
      </c>
      <c r="B275" s="61" t="s">
        <v>212</v>
      </c>
      <c r="C275" s="61">
        <v>0</v>
      </c>
      <c r="D275" s="61">
        <v>0</v>
      </c>
      <c r="E275" s="143" t="str">
        <f t="shared" si="5"/>
        <v>-</v>
      </c>
    </row>
    <row r="276" spans="1:5" s="57" customFormat="1" ht="16.5" customHeight="1">
      <c r="A276" s="56">
        <v>2020399</v>
      </c>
      <c r="B276" s="61" t="s">
        <v>213</v>
      </c>
      <c r="C276" s="61">
        <v>0</v>
      </c>
      <c r="D276" s="61">
        <v>0</v>
      </c>
      <c r="E276" s="143" t="str">
        <f t="shared" si="5"/>
        <v>-</v>
      </c>
    </row>
    <row r="277" spans="1:5" s="57" customFormat="1" ht="16.5" customHeight="1">
      <c r="A277" s="56">
        <v>20204</v>
      </c>
      <c r="B277" s="61" t="s">
        <v>214</v>
      </c>
      <c r="C277" s="61">
        <f>SUM(C278:C282)</f>
        <v>0</v>
      </c>
      <c r="D277" s="61">
        <v>0</v>
      </c>
      <c r="E277" s="143" t="str">
        <f t="shared" si="5"/>
        <v>-</v>
      </c>
    </row>
    <row r="278" spans="1:5" s="57" customFormat="1" ht="16.5" customHeight="1">
      <c r="A278" s="56">
        <v>2020401</v>
      </c>
      <c r="B278" s="61" t="s">
        <v>215</v>
      </c>
      <c r="C278" s="61">
        <v>0</v>
      </c>
      <c r="D278" s="61">
        <v>0</v>
      </c>
      <c r="E278" s="143" t="str">
        <f t="shared" si="5"/>
        <v>-</v>
      </c>
    </row>
    <row r="279" spans="1:5" s="57" customFormat="1" ht="16.5" customHeight="1">
      <c r="A279" s="56">
        <v>2020402</v>
      </c>
      <c r="B279" s="61" t="s">
        <v>216</v>
      </c>
      <c r="C279" s="61">
        <v>0</v>
      </c>
      <c r="D279" s="61">
        <v>0</v>
      </c>
      <c r="E279" s="143" t="str">
        <f t="shared" si="5"/>
        <v>-</v>
      </c>
    </row>
    <row r="280" spans="1:5" s="57" customFormat="1" ht="16.5" customHeight="1">
      <c r="A280" s="56">
        <v>2020403</v>
      </c>
      <c r="B280" s="61" t="s">
        <v>217</v>
      </c>
      <c r="C280" s="61">
        <v>0</v>
      </c>
      <c r="D280" s="61">
        <v>0</v>
      </c>
      <c r="E280" s="143" t="str">
        <f t="shared" si="5"/>
        <v>-</v>
      </c>
    </row>
    <row r="281" spans="1:5" s="57" customFormat="1" ht="16.5" customHeight="1">
      <c r="A281" s="56">
        <v>2020404</v>
      </c>
      <c r="B281" s="61" t="s">
        <v>218</v>
      </c>
      <c r="C281" s="61">
        <v>0</v>
      </c>
      <c r="D281" s="61">
        <v>0</v>
      </c>
      <c r="E281" s="143" t="str">
        <f t="shared" si="5"/>
        <v>-</v>
      </c>
    </row>
    <row r="282" spans="1:5" s="57" customFormat="1" ht="16.5" customHeight="1">
      <c r="A282" s="56">
        <v>2020499</v>
      </c>
      <c r="B282" s="61" t="s">
        <v>219</v>
      </c>
      <c r="C282" s="61">
        <v>0</v>
      </c>
      <c r="D282" s="61">
        <v>0</v>
      </c>
      <c r="E282" s="143" t="str">
        <f t="shared" si="5"/>
        <v>-</v>
      </c>
    </row>
    <row r="283" spans="1:5" s="57" customFormat="1" ht="16.5" customHeight="1">
      <c r="A283" s="56">
        <v>20205</v>
      </c>
      <c r="B283" s="61" t="s">
        <v>220</v>
      </c>
      <c r="C283" s="61">
        <f>SUM(C284:C286)</f>
        <v>0</v>
      </c>
      <c r="D283" s="61">
        <v>0</v>
      </c>
      <c r="E283" s="143" t="str">
        <f t="shared" si="5"/>
        <v>-</v>
      </c>
    </row>
    <row r="284" spans="1:5" s="57" customFormat="1" ht="16.5" customHeight="1">
      <c r="A284" s="56">
        <v>2020503</v>
      </c>
      <c r="B284" s="61" t="s">
        <v>221</v>
      </c>
      <c r="C284" s="61">
        <v>0</v>
      </c>
      <c r="D284" s="61">
        <v>0</v>
      </c>
      <c r="E284" s="143" t="str">
        <f t="shared" si="5"/>
        <v>-</v>
      </c>
    </row>
    <row r="285" spans="1:5" s="57" customFormat="1" ht="16.5" customHeight="1">
      <c r="A285" s="56">
        <v>2020504</v>
      </c>
      <c r="B285" s="61" t="s">
        <v>222</v>
      </c>
      <c r="C285" s="61">
        <v>0</v>
      </c>
      <c r="D285" s="61">
        <v>0</v>
      </c>
      <c r="E285" s="143" t="str">
        <f t="shared" si="5"/>
        <v>-</v>
      </c>
    </row>
    <row r="286" spans="1:5" s="57" customFormat="1" ht="16.5" customHeight="1">
      <c r="A286" s="56">
        <v>2020599</v>
      </c>
      <c r="B286" s="61" t="s">
        <v>223</v>
      </c>
      <c r="C286" s="61">
        <v>0</v>
      </c>
      <c r="D286" s="61">
        <v>0</v>
      </c>
      <c r="E286" s="143" t="str">
        <f t="shared" si="5"/>
        <v>-</v>
      </c>
    </row>
    <row r="287" spans="1:5" s="57" customFormat="1" ht="16.5" customHeight="1">
      <c r="A287" s="56">
        <v>20206</v>
      </c>
      <c r="B287" s="61" t="s">
        <v>224</v>
      </c>
      <c r="C287" s="61">
        <f>C288</f>
        <v>0</v>
      </c>
      <c r="D287" s="61">
        <v>0</v>
      </c>
      <c r="E287" s="143" t="str">
        <f t="shared" si="5"/>
        <v>-</v>
      </c>
    </row>
    <row r="288" spans="1:5" s="57" customFormat="1" ht="16.5" customHeight="1">
      <c r="A288" s="56">
        <v>2020601</v>
      </c>
      <c r="B288" s="61" t="s">
        <v>225</v>
      </c>
      <c r="C288" s="61">
        <v>0</v>
      </c>
      <c r="D288" s="61">
        <v>0</v>
      </c>
      <c r="E288" s="143" t="str">
        <f t="shared" si="5"/>
        <v>-</v>
      </c>
    </row>
    <row r="289" spans="1:5" s="57" customFormat="1" ht="16.5" customHeight="1">
      <c r="A289" s="56">
        <v>20207</v>
      </c>
      <c r="B289" s="61" t="s">
        <v>226</v>
      </c>
      <c r="C289" s="61">
        <f>SUM(C290:C293)</f>
        <v>0</v>
      </c>
      <c r="D289" s="61">
        <v>0</v>
      </c>
      <c r="E289" s="143" t="str">
        <f t="shared" si="5"/>
        <v>-</v>
      </c>
    </row>
    <row r="290" spans="1:5" s="57" customFormat="1" ht="16.5" customHeight="1">
      <c r="A290" s="56">
        <v>2020701</v>
      </c>
      <c r="B290" s="61" t="s">
        <v>227</v>
      </c>
      <c r="C290" s="61">
        <v>0</v>
      </c>
      <c r="D290" s="61">
        <v>0</v>
      </c>
      <c r="E290" s="143" t="str">
        <f t="shared" si="5"/>
        <v>-</v>
      </c>
    </row>
    <row r="291" spans="1:5" s="57" customFormat="1" ht="16.5" customHeight="1">
      <c r="A291" s="56">
        <v>2020702</v>
      </c>
      <c r="B291" s="61" t="s">
        <v>228</v>
      </c>
      <c r="C291" s="61">
        <v>0</v>
      </c>
      <c r="D291" s="61">
        <v>0</v>
      </c>
      <c r="E291" s="143" t="str">
        <f t="shared" si="5"/>
        <v>-</v>
      </c>
    </row>
    <row r="292" spans="1:5" s="57" customFormat="1" ht="16.5" customHeight="1">
      <c r="A292" s="56">
        <v>2020703</v>
      </c>
      <c r="B292" s="61" t="s">
        <v>229</v>
      </c>
      <c r="C292" s="61">
        <v>0</v>
      </c>
      <c r="D292" s="61">
        <v>0</v>
      </c>
      <c r="E292" s="143" t="str">
        <f t="shared" si="5"/>
        <v>-</v>
      </c>
    </row>
    <row r="293" spans="1:5" s="57" customFormat="1" ht="16.5" customHeight="1">
      <c r="A293" s="56">
        <v>2020799</v>
      </c>
      <c r="B293" s="61" t="s">
        <v>230</v>
      </c>
      <c r="C293" s="61">
        <v>0</v>
      </c>
      <c r="D293" s="61">
        <v>0</v>
      </c>
      <c r="E293" s="143" t="str">
        <f t="shared" si="5"/>
        <v>-</v>
      </c>
    </row>
    <row r="294" spans="1:5" s="57" customFormat="1" ht="16.5" customHeight="1">
      <c r="A294" s="56">
        <v>20299</v>
      </c>
      <c r="B294" s="61" t="s">
        <v>231</v>
      </c>
      <c r="C294" s="61">
        <f aca="true" t="shared" si="6" ref="C294:C299">C295</f>
        <v>0</v>
      </c>
      <c r="D294" s="61">
        <v>0</v>
      </c>
      <c r="E294" s="143" t="str">
        <f t="shared" si="5"/>
        <v>-</v>
      </c>
    </row>
    <row r="295" spans="1:5" s="57" customFormat="1" ht="16.5" customHeight="1">
      <c r="A295" s="56">
        <v>2029901</v>
      </c>
      <c r="B295" s="61" t="s">
        <v>232</v>
      </c>
      <c r="C295" s="61">
        <v>0</v>
      </c>
      <c r="D295" s="61">
        <v>0</v>
      </c>
      <c r="E295" s="143" t="str">
        <f t="shared" si="5"/>
        <v>-</v>
      </c>
    </row>
    <row r="296" spans="1:5" s="57" customFormat="1" ht="16.5" customHeight="1">
      <c r="A296" s="56">
        <v>203</v>
      </c>
      <c r="B296" s="61" t="s">
        <v>233</v>
      </c>
      <c r="C296" s="61">
        <f>SUM(C297,C299,C301,C303,C312)</f>
        <v>3631</v>
      </c>
      <c r="D296" s="61">
        <v>4008</v>
      </c>
      <c r="E296" s="143">
        <f t="shared" si="5"/>
        <v>0.905938123752495</v>
      </c>
    </row>
    <row r="297" spans="1:5" s="57" customFormat="1" ht="16.5" customHeight="1">
      <c r="A297" s="56">
        <v>20301</v>
      </c>
      <c r="B297" s="61" t="s">
        <v>234</v>
      </c>
      <c r="C297" s="61">
        <f t="shared" si="6"/>
        <v>0</v>
      </c>
      <c r="D297" s="61">
        <v>0</v>
      </c>
      <c r="E297" s="143" t="str">
        <f t="shared" si="5"/>
        <v>-</v>
      </c>
    </row>
    <row r="298" spans="1:5" s="57" customFormat="1" ht="16.5" customHeight="1">
      <c r="A298" s="56">
        <v>2030101</v>
      </c>
      <c r="B298" s="61" t="s">
        <v>235</v>
      </c>
      <c r="C298" s="61">
        <v>0</v>
      </c>
      <c r="D298" s="61">
        <v>0</v>
      </c>
      <c r="E298" s="143" t="str">
        <f t="shared" si="5"/>
        <v>-</v>
      </c>
    </row>
    <row r="299" spans="1:5" s="57" customFormat="1" ht="16.5" customHeight="1">
      <c r="A299" s="56">
        <v>20304</v>
      </c>
      <c r="B299" s="61" t="s">
        <v>236</v>
      </c>
      <c r="C299" s="61">
        <f t="shared" si="6"/>
        <v>0</v>
      </c>
      <c r="D299" s="61">
        <v>0</v>
      </c>
      <c r="E299" s="143" t="str">
        <f t="shared" si="5"/>
        <v>-</v>
      </c>
    </row>
    <row r="300" spans="1:5" s="57" customFormat="1" ht="16.5" customHeight="1">
      <c r="A300" s="56">
        <v>2030401</v>
      </c>
      <c r="B300" s="61" t="s">
        <v>237</v>
      </c>
      <c r="C300" s="61">
        <v>0</v>
      </c>
      <c r="D300" s="61">
        <v>0</v>
      </c>
      <c r="E300" s="143" t="str">
        <f t="shared" si="5"/>
        <v>-</v>
      </c>
    </row>
    <row r="301" spans="1:5" s="57" customFormat="1" ht="16.5" customHeight="1">
      <c r="A301" s="56">
        <v>20305</v>
      </c>
      <c r="B301" s="61" t="s">
        <v>238</v>
      </c>
      <c r="C301" s="61">
        <f>C302</f>
        <v>0</v>
      </c>
      <c r="D301" s="61">
        <v>0</v>
      </c>
      <c r="E301" s="143" t="str">
        <f t="shared" si="5"/>
        <v>-</v>
      </c>
    </row>
    <row r="302" spans="1:5" s="57" customFormat="1" ht="16.5" customHeight="1">
      <c r="A302" s="56">
        <v>2030501</v>
      </c>
      <c r="B302" s="61" t="s">
        <v>239</v>
      </c>
      <c r="C302" s="61">
        <v>0</v>
      </c>
      <c r="D302" s="61">
        <v>0</v>
      </c>
      <c r="E302" s="143" t="str">
        <f t="shared" si="5"/>
        <v>-</v>
      </c>
    </row>
    <row r="303" spans="1:5" s="57" customFormat="1" ht="16.5" customHeight="1">
      <c r="A303" s="56">
        <v>20306</v>
      </c>
      <c r="B303" s="61" t="s">
        <v>240</v>
      </c>
      <c r="C303" s="61">
        <f>SUM(C304:C311)</f>
        <v>3362</v>
      </c>
      <c r="D303" s="61">
        <v>2784</v>
      </c>
      <c r="E303" s="143">
        <f t="shared" si="5"/>
        <v>1.2076149425287357</v>
      </c>
    </row>
    <row r="304" spans="1:5" s="57" customFormat="1" ht="16.5" customHeight="1">
      <c r="A304" s="56">
        <v>2030601</v>
      </c>
      <c r="B304" s="61" t="s">
        <v>241</v>
      </c>
      <c r="C304" s="61">
        <v>286</v>
      </c>
      <c r="D304" s="61">
        <v>217</v>
      </c>
      <c r="E304" s="143">
        <f t="shared" si="5"/>
        <v>1.3179723502304148</v>
      </c>
    </row>
    <row r="305" spans="1:5" s="57" customFormat="1" ht="16.5" customHeight="1">
      <c r="A305" s="56">
        <v>2030602</v>
      </c>
      <c r="B305" s="61" t="s">
        <v>242</v>
      </c>
      <c r="C305" s="61">
        <v>7</v>
      </c>
      <c r="D305" s="61">
        <v>2</v>
      </c>
      <c r="E305" s="143">
        <f t="shared" si="5"/>
        <v>3.5</v>
      </c>
    </row>
    <row r="306" spans="1:5" s="57" customFormat="1" ht="16.5" customHeight="1">
      <c r="A306" s="56">
        <v>2030603</v>
      </c>
      <c r="B306" s="61" t="s">
        <v>243</v>
      </c>
      <c r="C306" s="61">
        <v>1114</v>
      </c>
      <c r="D306" s="61">
        <v>1332</v>
      </c>
      <c r="E306" s="143">
        <f t="shared" si="5"/>
        <v>0.8363363363363363</v>
      </c>
    </row>
    <row r="307" spans="1:5" s="57" customFormat="1" ht="16.5" customHeight="1">
      <c r="A307" s="56">
        <v>2030604</v>
      </c>
      <c r="B307" s="61" t="s">
        <v>244</v>
      </c>
      <c r="C307" s="61">
        <v>50</v>
      </c>
      <c r="D307" s="61">
        <v>0</v>
      </c>
      <c r="E307" s="143" t="str">
        <f t="shared" si="5"/>
        <v>-</v>
      </c>
    </row>
    <row r="308" spans="1:5" s="57" customFormat="1" ht="16.5" customHeight="1">
      <c r="A308" s="56">
        <v>2030605</v>
      </c>
      <c r="B308" s="61" t="s">
        <v>245</v>
      </c>
      <c r="C308" s="61">
        <v>50</v>
      </c>
      <c r="D308" s="61">
        <v>50</v>
      </c>
      <c r="E308" s="143">
        <f t="shared" si="5"/>
        <v>1</v>
      </c>
    </row>
    <row r="309" spans="1:5" s="57" customFormat="1" ht="16.5" customHeight="1">
      <c r="A309" s="56">
        <v>2030606</v>
      </c>
      <c r="B309" s="61" t="s">
        <v>246</v>
      </c>
      <c r="C309" s="61">
        <v>265</v>
      </c>
      <c r="D309" s="61">
        <v>364</v>
      </c>
      <c r="E309" s="143">
        <f t="shared" si="5"/>
        <v>0.728021978021978</v>
      </c>
    </row>
    <row r="310" spans="1:5" s="57" customFormat="1" ht="16.5" customHeight="1">
      <c r="A310" s="56">
        <v>2030607</v>
      </c>
      <c r="B310" s="61" t="s">
        <v>247</v>
      </c>
      <c r="C310" s="61">
        <v>593</v>
      </c>
      <c r="D310" s="61">
        <v>607</v>
      </c>
      <c r="E310" s="143">
        <f t="shared" si="5"/>
        <v>0.9769357495881383</v>
      </c>
    </row>
    <row r="311" spans="1:5" s="57" customFormat="1" ht="16.5" customHeight="1">
      <c r="A311" s="56" t="s">
        <v>248</v>
      </c>
      <c r="B311" s="61" t="s">
        <v>249</v>
      </c>
      <c r="C311" s="61">
        <v>997</v>
      </c>
      <c r="D311" s="61">
        <v>212</v>
      </c>
      <c r="E311" s="143">
        <f t="shared" si="5"/>
        <v>4.702830188679245</v>
      </c>
    </row>
    <row r="312" spans="1:5" s="57" customFormat="1" ht="16.5" customHeight="1">
      <c r="A312" s="56">
        <v>20399</v>
      </c>
      <c r="B312" s="61" t="s">
        <v>250</v>
      </c>
      <c r="C312" s="61">
        <f>C313</f>
        <v>269</v>
      </c>
      <c r="D312" s="61">
        <v>1224</v>
      </c>
      <c r="E312" s="143">
        <f t="shared" si="5"/>
        <v>0.21977124183006536</v>
      </c>
    </row>
    <row r="313" spans="1:5" s="57" customFormat="1" ht="16.5" customHeight="1">
      <c r="A313" s="56">
        <v>2039901</v>
      </c>
      <c r="B313" s="61" t="s">
        <v>251</v>
      </c>
      <c r="C313" s="61">
        <v>269</v>
      </c>
      <c r="D313" s="61">
        <v>1224</v>
      </c>
      <c r="E313" s="143">
        <f t="shared" si="5"/>
        <v>0.21977124183006536</v>
      </c>
    </row>
    <row r="314" spans="1:5" s="57" customFormat="1" ht="16.5" customHeight="1">
      <c r="A314" s="56">
        <v>204</v>
      </c>
      <c r="B314" s="61" t="s">
        <v>252</v>
      </c>
      <c r="C314" s="61">
        <f>SUM(C315,C325,C347,C354,C366,C375,C389,C398,C407,C415,C423,C432)</f>
        <v>195104</v>
      </c>
      <c r="D314" s="61">
        <v>154009</v>
      </c>
      <c r="E314" s="143">
        <f t="shared" si="5"/>
        <v>1.2668350550941827</v>
      </c>
    </row>
    <row r="315" spans="1:5" s="57" customFormat="1" ht="16.5" customHeight="1">
      <c r="A315" s="56">
        <v>20401</v>
      </c>
      <c r="B315" s="61" t="s">
        <v>253</v>
      </c>
      <c r="C315" s="61">
        <f>SUM(C316:C324)</f>
        <v>10625</v>
      </c>
      <c r="D315" s="61">
        <v>9117</v>
      </c>
      <c r="E315" s="143">
        <f t="shared" si="5"/>
        <v>1.165405286826807</v>
      </c>
    </row>
    <row r="316" spans="1:5" s="57" customFormat="1" ht="16.5" customHeight="1">
      <c r="A316" s="56">
        <v>2040101</v>
      </c>
      <c r="B316" s="61" t="s">
        <v>254</v>
      </c>
      <c r="C316" s="61">
        <v>1340</v>
      </c>
      <c r="D316" s="61">
        <v>1466</v>
      </c>
      <c r="E316" s="143">
        <f t="shared" si="5"/>
        <v>0.9140518417462483</v>
      </c>
    </row>
    <row r="317" spans="1:5" s="57" customFormat="1" ht="16.5" customHeight="1">
      <c r="A317" s="56">
        <v>2040102</v>
      </c>
      <c r="B317" s="61" t="s">
        <v>255</v>
      </c>
      <c r="C317" s="61">
        <v>130</v>
      </c>
      <c r="D317" s="61">
        <v>307</v>
      </c>
      <c r="E317" s="143">
        <f t="shared" si="5"/>
        <v>0.4234527687296417</v>
      </c>
    </row>
    <row r="318" spans="1:5" s="57" customFormat="1" ht="16.5" customHeight="1">
      <c r="A318" s="56">
        <v>2040103</v>
      </c>
      <c r="B318" s="61" t="s">
        <v>256</v>
      </c>
      <c r="C318" s="61">
        <v>6494</v>
      </c>
      <c r="D318" s="61">
        <v>6479</v>
      </c>
      <c r="E318" s="143">
        <f t="shared" si="5"/>
        <v>1.002315172094459</v>
      </c>
    </row>
    <row r="319" spans="1:5" s="57" customFormat="1" ht="16.5" customHeight="1">
      <c r="A319" s="56">
        <v>2040104</v>
      </c>
      <c r="B319" s="61" t="s">
        <v>257</v>
      </c>
      <c r="C319" s="61">
        <v>127</v>
      </c>
      <c r="D319" s="61">
        <v>134</v>
      </c>
      <c r="E319" s="143">
        <f t="shared" si="5"/>
        <v>0.9477611940298507</v>
      </c>
    </row>
    <row r="320" spans="1:5" s="57" customFormat="1" ht="16.5" customHeight="1">
      <c r="A320" s="56">
        <v>2040105</v>
      </c>
      <c r="B320" s="61" t="s">
        <v>258</v>
      </c>
      <c r="C320" s="61">
        <v>0</v>
      </c>
      <c r="D320" s="61">
        <v>0</v>
      </c>
      <c r="E320" s="143" t="str">
        <f t="shared" si="5"/>
        <v>-</v>
      </c>
    </row>
    <row r="321" spans="1:5" s="57" customFormat="1" ht="16.5" customHeight="1">
      <c r="A321" s="56">
        <v>2040106</v>
      </c>
      <c r="B321" s="61" t="s">
        <v>259</v>
      </c>
      <c r="C321" s="61">
        <v>1619</v>
      </c>
      <c r="D321" s="61">
        <v>0</v>
      </c>
      <c r="E321" s="143" t="str">
        <f t="shared" si="5"/>
        <v>-</v>
      </c>
    </row>
    <row r="322" spans="1:5" s="57" customFormat="1" ht="16.5" customHeight="1">
      <c r="A322" s="56">
        <v>2040107</v>
      </c>
      <c r="B322" s="61" t="s">
        <v>260</v>
      </c>
      <c r="C322" s="61">
        <v>0</v>
      </c>
      <c r="D322" s="61">
        <v>0</v>
      </c>
      <c r="E322" s="143" t="str">
        <f t="shared" si="5"/>
        <v>-</v>
      </c>
    </row>
    <row r="323" spans="1:5" s="57" customFormat="1" ht="16.5" customHeight="1">
      <c r="A323" s="56">
        <v>2040108</v>
      </c>
      <c r="B323" s="61" t="s">
        <v>261</v>
      </c>
      <c r="C323" s="61">
        <v>168</v>
      </c>
      <c r="D323" s="61">
        <v>92</v>
      </c>
      <c r="E323" s="143">
        <f t="shared" si="5"/>
        <v>1.826086956521739</v>
      </c>
    </row>
    <row r="324" spans="1:5" s="57" customFormat="1" ht="16.5" customHeight="1">
      <c r="A324" s="56">
        <v>2040199</v>
      </c>
      <c r="B324" s="61" t="s">
        <v>262</v>
      </c>
      <c r="C324" s="61">
        <v>747</v>
      </c>
      <c r="D324" s="61">
        <v>639</v>
      </c>
      <c r="E324" s="143">
        <f t="shared" si="5"/>
        <v>1.1690140845070423</v>
      </c>
    </row>
    <row r="325" spans="1:5" s="57" customFormat="1" ht="16.5" customHeight="1">
      <c r="A325" s="56">
        <v>20402</v>
      </c>
      <c r="B325" s="61" t="s">
        <v>263</v>
      </c>
      <c r="C325" s="61">
        <f>SUM(C326:C346)</f>
        <v>126003</v>
      </c>
      <c r="D325" s="61">
        <v>90839</v>
      </c>
      <c r="E325" s="143">
        <f t="shared" si="5"/>
        <v>1.387102455993571</v>
      </c>
    </row>
    <row r="326" spans="1:5" s="57" customFormat="1" ht="16.5" customHeight="1">
      <c r="A326" s="56">
        <v>2040201</v>
      </c>
      <c r="B326" s="61" t="s">
        <v>59</v>
      </c>
      <c r="C326" s="61">
        <v>42593</v>
      </c>
      <c r="D326" s="61">
        <v>34499</v>
      </c>
      <c r="E326" s="143">
        <f t="shared" si="5"/>
        <v>1.2346154961013363</v>
      </c>
    </row>
    <row r="327" spans="1:5" s="57" customFormat="1" ht="16.5" customHeight="1">
      <c r="A327" s="56">
        <v>2040202</v>
      </c>
      <c r="B327" s="61" t="s">
        <v>60</v>
      </c>
      <c r="C327" s="61">
        <v>32810</v>
      </c>
      <c r="D327" s="61">
        <v>14478</v>
      </c>
      <c r="E327" s="143">
        <f t="shared" si="5"/>
        <v>2.266196988534328</v>
      </c>
    </row>
    <row r="328" spans="1:5" s="57" customFormat="1" ht="16.5" customHeight="1">
      <c r="A328" s="56">
        <v>2040203</v>
      </c>
      <c r="B328" s="61" t="s">
        <v>61</v>
      </c>
      <c r="C328" s="61">
        <v>20</v>
      </c>
      <c r="D328" s="61">
        <v>37</v>
      </c>
      <c r="E328" s="143">
        <f t="shared" si="5"/>
        <v>0.5405405405405406</v>
      </c>
    </row>
    <row r="329" spans="1:5" s="57" customFormat="1" ht="16.5" customHeight="1">
      <c r="A329" s="56">
        <v>2040204</v>
      </c>
      <c r="B329" s="61" t="s">
        <v>264</v>
      </c>
      <c r="C329" s="61">
        <v>2726</v>
      </c>
      <c r="D329" s="61">
        <v>1699</v>
      </c>
      <c r="E329" s="143">
        <f t="shared" si="5"/>
        <v>1.6044732195409064</v>
      </c>
    </row>
    <row r="330" spans="1:5" s="57" customFormat="1" ht="16.5" customHeight="1">
      <c r="A330" s="56">
        <v>2040205</v>
      </c>
      <c r="B330" s="61" t="s">
        <v>265</v>
      </c>
      <c r="C330" s="61">
        <v>78</v>
      </c>
      <c r="D330" s="61">
        <v>78</v>
      </c>
      <c r="E330" s="143">
        <f t="shared" si="5"/>
        <v>1</v>
      </c>
    </row>
    <row r="331" spans="1:5" s="57" customFormat="1" ht="16.5" customHeight="1">
      <c r="A331" s="56">
        <v>2040206</v>
      </c>
      <c r="B331" s="61" t="s">
        <v>266</v>
      </c>
      <c r="C331" s="61">
        <v>181</v>
      </c>
      <c r="D331" s="61">
        <v>603</v>
      </c>
      <c r="E331" s="143">
        <f t="shared" si="5"/>
        <v>0.30016583747927034</v>
      </c>
    </row>
    <row r="332" spans="1:5" s="57" customFormat="1" ht="16.5" customHeight="1">
      <c r="A332" s="56">
        <v>2040207</v>
      </c>
      <c r="B332" s="61" t="s">
        <v>267</v>
      </c>
      <c r="C332" s="61">
        <v>535</v>
      </c>
      <c r="D332" s="61">
        <v>5</v>
      </c>
      <c r="E332" s="143">
        <f t="shared" si="5"/>
        <v>107</v>
      </c>
    </row>
    <row r="333" spans="1:5" s="57" customFormat="1" ht="16.5" customHeight="1">
      <c r="A333" s="56">
        <v>2040208</v>
      </c>
      <c r="B333" s="61" t="s">
        <v>268</v>
      </c>
      <c r="C333" s="61">
        <v>1561</v>
      </c>
      <c r="D333" s="61">
        <v>1459</v>
      </c>
      <c r="E333" s="143">
        <f aca="true" t="shared" si="7" ref="E333:E396">IF(D333=0,"-",C333/D333)</f>
        <v>1.069910897875257</v>
      </c>
    </row>
    <row r="334" spans="1:5" s="57" customFormat="1" ht="16.5" customHeight="1">
      <c r="A334" s="56">
        <v>2040209</v>
      </c>
      <c r="B334" s="61" t="s">
        <v>269</v>
      </c>
      <c r="C334" s="61">
        <v>0</v>
      </c>
      <c r="D334" s="61">
        <v>0</v>
      </c>
      <c r="E334" s="143" t="str">
        <f t="shared" si="7"/>
        <v>-</v>
      </c>
    </row>
    <row r="335" spans="1:5" s="57" customFormat="1" ht="16.5" customHeight="1">
      <c r="A335" s="56">
        <v>2040210</v>
      </c>
      <c r="B335" s="61" t="s">
        <v>270</v>
      </c>
      <c r="C335" s="61">
        <v>49</v>
      </c>
      <c r="D335" s="61">
        <v>21</v>
      </c>
      <c r="E335" s="143">
        <f t="shared" si="7"/>
        <v>2.3333333333333335</v>
      </c>
    </row>
    <row r="336" spans="1:5" s="57" customFormat="1" ht="16.5" customHeight="1">
      <c r="A336" s="56">
        <v>2040211</v>
      </c>
      <c r="B336" s="61" t="s">
        <v>271</v>
      </c>
      <c r="C336" s="61">
        <v>1119</v>
      </c>
      <c r="D336" s="61">
        <v>1012</v>
      </c>
      <c r="E336" s="143">
        <f t="shared" si="7"/>
        <v>1.1057312252964426</v>
      </c>
    </row>
    <row r="337" spans="1:5" s="57" customFormat="1" ht="16.5" customHeight="1">
      <c r="A337" s="56">
        <v>2040212</v>
      </c>
      <c r="B337" s="61" t="s">
        <v>272</v>
      </c>
      <c r="C337" s="61">
        <v>22186</v>
      </c>
      <c r="D337" s="61">
        <v>20141</v>
      </c>
      <c r="E337" s="143">
        <f t="shared" si="7"/>
        <v>1.1015341840027804</v>
      </c>
    </row>
    <row r="338" spans="1:5" s="57" customFormat="1" ht="16.5" customHeight="1">
      <c r="A338" s="56">
        <v>2040213</v>
      </c>
      <c r="B338" s="61" t="s">
        <v>273</v>
      </c>
      <c r="C338" s="61">
        <v>0</v>
      </c>
      <c r="D338" s="61">
        <v>30</v>
      </c>
      <c r="E338" s="143">
        <f t="shared" si="7"/>
        <v>0</v>
      </c>
    </row>
    <row r="339" spans="1:5" s="57" customFormat="1" ht="16.5" customHeight="1">
      <c r="A339" s="56">
        <v>2040214</v>
      </c>
      <c r="B339" s="61" t="s">
        <v>274</v>
      </c>
      <c r="C339" s="61">
        <v>92</v>
      </c>
      <c r="D339" s="61">
        <v>50</v>
      </c>
      <c r="E339" s="143">
        <f t="shared" si="7"/>
        <v>1.84</v>
      </c>
    </row>
    <row r="340" spans="1:5" s="57" customFormat="1" ht="16.5" customHeight="1">
      <c r="A340" s="56">
        <v>2040215</v>
      </c>
      <c r="B340" s="61" t="s">
        <v>275</v>
      </c>
      <c r="C340" s="61">
        <v>513</v>
      </c>
      <c r="D340" s="61">
        <v>390</v>
      </c>
      <c r="E340" s="143">
        <f t="shared" si="7"/>
        <v>1.3153846153846154</v>
      </c>
    </row>
    <row r="341" spans="1:5" s="57" customFormat="1" ht="16.5" customHeight="1">
      <c r="A341" s="56">
        <v>2040216</v>
      </c>
      <c r="B341" s="61" t="s">
        <v>276</v>
      </c>
      <c r="C341" s="61">
        <v>0</v>
      </c>
      <c r="D341" s="61">
        <v>133</v>
      </c>
      <c r="E341" s="143">
        <f t="shared" si="7"/>
        <v>0</v>
      </c>
    </row>
    <row r="342" spans="1:5" s="57" customFormat="1" ht="16.5" customHeight="1">
      <c r="A342" s="56">
        <v>2040217</v>
      </c>
      <c r="B342" s="61" t="s">
        <v>277</v>
      </c>
      <c r="C342" s="61">
        <v>3713</v>
      </c>
      <c r="D342" s="61">
        <v>3305</v>
      </c>
      <c r="E342" s="143">
        <f t="shared" si="7"/>
        <v>1.1234493192133133</v>
      </c>
    </row>
    <row r="343" spans="1:5" s="57" customFormat="1" ht="16.5" customHeight="1">
      <c r="A343" s="56">
        <v>2040218</v>
      </c>
      <c r="B343" s="61" t="s">
        <v>278</v>
      </c>
      <c r="C343" s="61">
        <v>0</v>
      </c>
      <c r="D343" s="61">
        <v>30</v>
      </c>
      <c r="E343" s="143">
        <f t="shared" si="7"/>
        <v>0</v>
      </c>
    </row>
    <row r="344" spans="1:5" s="57" customFormat="1" ht="16.5" customHeight="1">
      <c r="A344" s="56">
        <v>2040219</v>
      </c>
      <c r="B344" s="61" t="s">
        <v>102</v>
      </c>
      <c r="C344" s="61">
        <v>854</v>
      </c>
      <c r="D344" s="61">
        <v>593</v>
      </c>
      <c r="E344" s="143">
        <f t="shared" si="7"/>
        <v>1.4401349072512648</v>
      </c>
    </row>
    <row r="345" spans="1:5" s="57" customFormat="1" ht="16.5" customHeight="1">
      <c r="A345" s="56">
        <v>2040250</v>
      </c>
      <c r="B345" s="61" t="s">
        <v>68</v>
      </c>
      <c r="C345" s="61">
        <v>0</v>
      </c>
      <c r="D345" s="61">
        <v>0</v>
      </c>
      <c r="E345" s="143" t="str">
        <f t="shared" si="7"/>
        <v>-</v>
      </c>
    </row>
    <row r="346" spans="1:5" s="57" customFormat="1" ht="16.5" customHeight="1">
      <c r="A346" s="56">
        <v>2040299</v>
      </c>
      <c r="B346" s="61" t="s">
        <v>279</v>
      </c>
      <c r="C346" s="61">
        <v>16973</v>
      </c>
      <c r="D346" s="61">
        <v>12276</v>
      </c>
      <c r="E346" s="143">
        <f t="shared" si="7"/>
        <v>1.3826164874551972</v>
      </c>
    </row>
    <row r="347" spans="1:5" s="57" customFormat="1" ht="16.5" customHeight="1">
      <c r="A347" s="56">
        <v>20403</v>
      </c>
      <c r="B347" s="61" t="s">
        <v>280</v>
      </c>
      <c r="C347" s="61">
        <f>SUM(C348:C353)</f>
        <v>188</v>
      </c>
      <c r="D347" s="61">
        <v>226</v>
      </c>
      <c r="E347" s="143">
        <f t="shared" si="7"/>
        <v>0.831858407079646</v>
      </c>
    </row>
    <row r="348" spans="1:5" s="57" customFormat="1" ht="16.5" customHeight="1">
      <c r="A348" s="56">
        <v>2040301</v>
      </c>
      <c r="B348" s="61" t="s">
        <v>59</v>
      </c>
      <c r="C348" s="61">
        <v>0</v>
      </c>
      <c r="D348" s="61">
        <v>0</v>
      </c>
      <c r="E348" s="143" t="str">
        <f t="shared" si="7"/>
        <v>-</v>
      </c>
    </row>
    <row r="349" spans="1:5" s="57" customFormat="1" ht="16.5" customHeight="1">
      <c r="A349" s="56">
        <v>2040302</v>
      </c>
      <c r="B349" s="61" t="s">
        <v>60</v>
      </c>
      <c r="C349" s="61">
        <v>188</v>
      </c>
      <c r="D349" s="61">
        <v>226</v>
      </c>
      <c r="E349" s="143">
        <f t="shared" si="7"/>
        <v>0.831858407079646</v>
      </c>
    </row>
    <row r="350" spans="1:5" s="57" customFormat="1" ht="16.5" customHeight="1">
      <c r="A350" s="56">
        <v>2040303</v>
      </c>
      <c r="B350" s="61" t="s">
        <v>61</v>
      </c>
      <c r="C350" s="61">
        <v>0</v>
      </c>
      <c r="D350" s="61">
        <v>0</v>
      </c>
      <c r="E350" s="143" t="str">
        <f t="shared" si="7"/>
        <v>-</v>
      </c>
    </row>
    <row r="351" spans="1:5" s="57" customFormat="1" ht="16.5" customHeight="1">
      <c r="A351" s="56">
        <v>2040304</v>
      </c>
      <c r="B351" s="61" t="s">
        <v>281</v>
      </c>
      <c r="C351" s="61">
        <v>0</v>
      </c>
      <c r="D351" s="61">
        <v>0</v>
      </c>
      <c r="E351" s="143" t="str">
        <f t="shared" si="7"/>
        <v>-</v>
      </c>
    </row>
    <row r="352" spans="1:5" s="57" customFormat="1" ht="16.5" customHeight="1">
      <c r="A352" s="56">
        <v>2040350</v>
      </c>
      <c r="B352" s="61" t="s">
        <v>68</v>
      </c>
      <c r="C352" s="61">
        <v>0</v>
      </c>
      <c r="D352" s="61">
        <v>0</v>
      </c>
      <c r="E352" s="143" t="str">
        <f t="shared" si="7"/>
        <v>-</v>
      </c>
    </row>
    <row r="353" spans="1:5" s="57" customFormat="1" ht="16.5" customHeight="1">
      <c r="A353" s="56">
        <v>2040399</v>
      </c>
      <c r="B353" s="61" t="s">
        <v>282</v>
      </c>
      <c r="C353" s="61">
        <v>0</v>
      </c>
      <c r="D353" s="61">
        <v>0</v>
      </c>
      <c r="E353" s="143" t="str">
        <f t="shared" si="7"/>
        <v>-</v>
      </c>
    </row>
    <row r="354" spans="1:5" s="57" customFormat="1" ht="16.5" customHeight="1">
      <c r="A354" s="56">
        <v>20404</v>
      </c>
      <c r="B354" s="61" t="s">
        <v>283</v>
      </c>
      <c r="C354" s="61">
        <f>SUM(C355:C365)</f>
        <v>18916</v>
      </c>
      <c r="D354" s="61">
        <v>17831</v>
      </c>
      <c r="E354" s="143">
        <f t="shared" si="7"/>
        <v>1.0608490830575963</v>
      </c>
    </row>
    <row r="355" spans="1:5" s="57" customFormat="1" ht="16.5" customHeight="1">
      <c r="A355" s="56">
        <v>2040401</v>
      </c>
      <c r="B355" s="61" t="s">
        <v>59</v>
      </c>
      <c r="C355" s="61">
        <v>9426</v>
      </c>
      <c r="D355" s="61">
        <v>9038</v>
      </c>
      <c r="E355" s="143">
        <f t="shared" si="7"/>
        <v>1.04292985173711</v>
      </c>
    </row>
    <row r="356" spans="1:5" s="57" customFormat="1" ht="16.5" customHeight="1">
      <c r="A356" s="56">
        <v>2040402</v>
      </c>
      <c r="B356" s="61" t="s">
        <v>60</v>
      </c>
      <c r="C356" s="61">
        <v>4883</v>
      </c>
      <c r="D356" s="61">
        <v>4822</v>
      </c>
      <c r="E356" s="143">
        <f t="shared" si="7"/>
        <v>1.0126503525508088</v>
      </c>
    </row>
    <row r="357" spans="1:5" s="57" customFormat="1" ht="16.5" customHeight="1">
      <c r="A357" s="56">
        <v>2040403</v>
      </c>
      <c r="B357" s="61" t="s">
        <v>61</v>
      </c>
      <c r="C357" s="61">
        <v>5</v>
      </c>
      <c r="D357" s="61">
        <v>4</v>
      </c>
      <c r="E357" s="143">
        <f t="shared" si="7"/>
        <v>1.25</v>
      </c>
    </row>
    <row r="358" spans="1:5" s="57" customFormat="1" ht="16.5" customHeight="1">
      <c r="A358" s="56">
        <v>2040404</v>
      </c>
      <c r="B358" s="61" t="s">
        <v>284</v>
      </c>
      <c r="C358" s="61">
        <v>290</v>
      </c>
      <c r="D358" s="61">
        <v>20</v>
      </c>
      <c r="E358" s="143">
        <f t="shared" si="7"/>
        <v>14.5</v>
      </c>
    </row>
    <row r="359" spans="1:5" s="57" customFormat="1" ht="16.5" customHeight="1">
      <c r="A359" s="56">
        <v>2040405</v>
      </c>
      <c r="B359" s="61" t="s">
        <v>285</v>
      </c>
      <c r="C359" s="61">
        <v>27</v>
      </c>
      <c r="D359" s="61">
        <v>27</v>
      </c>
      <c r="E359" s="143">
        <f t="shared" si="7"/>
        <v>1</v>
      </c>
    </row>
    <row r="360" spans="1:5" s="57" customFormat="1" ht="16.5" customHeight="1">
      <c r="A360" s="56">
        <v>2040406</v>
      </c>
      <c r="B360" s="61" t="s">
        <v>286</v>
      </c>
      <c r="C360" s="61">
        <v>20</v>
      </c>
      <c r="D360" s="61">
        <v>20</v>
      </c>
      <c r="E360" s="143">
        <f t="shared" si="7"/>
        <v>1</v>
      </c>
    </row>
    <row r="361" spans="1:5" s="57" customFormat="1" ht="16.5" customHeight="1">
      <c r="A361" s="56">
        <v>2040407</v>
      </c>
      <c r="B361" s="61" t="s">
        <v>287</v>
      </c>
      <c r="C361" s="61">
        <v>44</v>
      </c>
      <c r="D361" s="61">
        <v>3</v>
      </c>
      <c r="E361" s="143">
        <f t="shared" si="7"/>
        <v>14.666666666666666</v>
      </c>
    </row>
    <row r="362" spans="1:5" s="57" customFormat="1" ht="16.5" customHeight="1">
      <c r="A362" s="56">
        <v>2040408</v>
      </c>
      <c r="B362" s="61" t="s">
        <v>288</v>
      </c>
      <c r="C362" s="61">
        <v>0</v>
      </c>
      <c r="D362" s="61">
        <v>0</v>
      </c>
      <c r="E362" s="143" t="str">
        <f t="shared" si="7"/>
        <v>-</v>
      </c>
    </row>
    <row r="363" spans="1:5" s="57" customFormat="1" ht="16.5" customHeight="1">
      <c r="A363" s="56">
        <v>2040409</v>
      </c>
      <c r="B363" s="61" t="s">
        <v>289</v>
      </c>
      <c r="C363" s="61">
        <v>923</v>
      </c>
      <c r="D363" s="61">
        <v>1006</v>
      </c>
      <c r="E363" s="143">
        <f t="shared" si="7"/>
        <v>0.9174950298210736</v>
      </c>
    </row>
    <row r="364" spans="1:5" s="57" customFormat="1" ht="16.5" customHeight="1">
      <c r="A364" s="56">
        <v>2040450</v>
      </c>
      <c r="B364" s="61" t="s">
        <v>68</v>
      </c>
      <c r="C364" s="61">
        <v>0</v>
      </c>
      <c r="D364" s="61">
        <v>0</v>
      </c>
      <c r="E364" s="143" t="str">
        <f t="shared" si="7"/>
        <v>-</v>
      </c>
    </row>
    <row r="365" spans="1:5" s="57" customFormat="1" ht="16.5" customHeight="1">
      <c r="A365" s="56">
        <v>2040499</v>
      </c>
      <c r="B365" s="61" t="s">
        <v>290</v>
      </c>
      <c r="C365" s="61">
        <v>3298</v>
      </c>
      <c r="D365" s="61">
        <v>2891</v>
      </c>
      <c r="E365" s="143">
        <f t="shared" si="7"/>
        <v>1.140781736423383</v>
      </c>
    </row>
    <row r="366" spans="1:5" s="57" customFormat="1" ht="16.5" customHeight="1">
      <c r="A366" s="56">
        <v>20405</v>
      </c>
      <c r="B366" s="61" t="s">
        <v>291</v>
      </c>
      <c r="C366" s="61">
        <f>SUM(C367:C374)</f>
        <v>22800</v>
      </c>
      <c r="D366" s="61">
        <v>23607</v>
      </c>
      <c r="E366" s="143">
        <f t="shared" si="7"/>
        <v>0.9658152242978777</v>
      </c>
    </row>
    <row r="367" spans="1:5" s="57" customFormat="1" ht="16.5" customHeight="1">
      <c r="A367" s="56">
        <v>2040501</v>
      </c>
      <c r="B367" s="61" t="s">
        <v>59</v>
      </c>
      <c r="C367" s="61">
        <v>13268</v>
      </c>
      <c r="D367" s="61">
        <v>11087</v>
      </c>
      <c r="E367" s="143">
        <f t="shared" si="7"/>
        <v>1.1967168756200957</v>
      </c>
    </row>
    <row r="368" spans="1:5" s="57" customFormat="1" ht="16.5" customHeight="1">
      <c r="A368" s="56">
        <v>2040502</v>
      </c>
      <c r="B368" s="61" t="s">
        <v>60</v>
      </c>
      <c r="C368" s="61">
        <v>3634</v>
      </c>
      <c r="D368" s="61">
        <v>6018</v>
      </c>
      <c r="E368" s="143">
        <f t="shared" si="7"/>
        <v>0.6038551013625789</v>
      </c>
    </row>
    <row r="369" spans="1:5" s="57" customFormat="1" ht="16.5" customHeight="1">
      <c r="A369" s="56">
        <v>2040503</v>
      </c>
      <c r="B369" s="61" t="s">
        <v>61</v>
      </c>
      <c r="C369" s="61">
        <v>0</v>
      </c>
      <c r="D369" s="61">
        <v>0</v>
      </c>
      <c r="E369" s="143" t="str">
        <f t="shared" si="7"/>
        <v>-</v>
      </c>
    </row>
    <row r="370" spans="1:5" s="57" customFormat="1" ht="16.5" customHeight="1">
      <c r="A370" s="56">
        <v>2040504</v>
      </c>
      <c r="B370" s="61" t="s">
        <v>292</v>
      </c>
      <c r="C370" s="61">
        <v>175</v>
      </c>
      <c r="D370" s="61">
        <v>70</v>
      </c>
      <c r="E370" s="143">
        <f t="shared" si="7"/>
        <v>2.5</v>
      </c>
    </row>
    <row r="371" spans="1:5" s="57" customFormat="1" ht="16.5" customHeight="1">
      <c r="A371" s="56">
        <v>2040505</v>
      </c>
      <c r="B371" s="61" t="s">
        <v>293</v>
      </c>
      <c r="C371" s="61">
        <v>4</v>
      </c>
      <c r="D371" s="61">
        <v>0</v>
      </c>
      <c r="E371" s="143" t="str">
        <f t="shared" si="7"/>
        <v>-</v>
      </c>
    </row>
    <row r="372" spans="1:5" s="57" customFormat="1" ht="16.5" customHeight="1">
      <c r="A372" s="56">
        <v>2040506</v>
      </c>
      <c r="B372" s="61" t="s">
        <v>294</v>
      </c>
      <c r="C372" s="61">
        <v>324</v>
      </c>
      <c r="D372" s="61">
        <v>1066</v>
      </c>
      <c r="E372" s="143">
        <f t="shared" si="7"/>
        <v>0.30393996247654786</v>
      </c>
    </row>
    <row r="373" spans="1:5" s="57" customFormat="1" ht="16.5" customHeight="1">
      <c r="A373" s="56">
        <v>2040550</v>
      </c>
      <c r="B373" s="61" t="s">
        <v>68</v>
      </c>
      <c r="C373" s="61">
        <v>0</v>
      </c>
      <c r="D373" s="61">
        <v>0</v>
      </c>
      <c r="E373" s="143" t="str">
        <f t="shared" si="7"/>
        <v>-</v>
      </c>
    </row>
    <row r="374" spans="1:5" s="57" customFormat="1" ht="16.5" customHeight="1">
      <c r="A374" s="56">
        <v>2040599</v>
      </c>
      <c r="B374" s="61" t="s">
        <v>295</v>
      </c>
      <c r="C374" s="61">
        <v>5395</v>
      </c>
      <c r="D374" s="61">
        <v>5366</v>
      </c>
      <c r="E374" s="143">
        <f t="shared" si="7"/>
        <v>1.005404398061871</v>
      </c>
    </row>
    <row r="375" spans="1:5" s="57" customFormat="1" ht="16.5" customHeight="1">
      <c r="A375" s="56">
        <v>20406</v>
      </c>
      <c r="B375" s="61" t="s">
        <v>296</v>
      </c>
      <c r="C375" s="61">
        <f>SUM(C376:C388)</f>
        <v>10084</v>
      </c>
      <c r="D375" s="61">
        <v>8089</v>
      </c>
      <c r="E375" s="143">
        <f t="shared" si="7"/>
        <v>1.2466312275930276</v>
      </c>
    </row>
    <row r="376" spans="1:5" s="57" customFormat="1" ht="16.5" customHeight="1">
      <c r="A376" s="56">
        <v>2040601</v>
      </c>
      <c r="B376" s="61" t="s">
        <v>59</v>
      </c>
      <c r="C376" s="61">
        <v>5832</v>
      </c>
      <c r="D376" s="61">
        <v>4020</v>
      </c>
      <c r="E376" s="143">
        <f t="shared" si="7"/>
        <v>1.4507462686567165</v>
      </c>
    </row>
    <row r="377" spans="1:5" s="57" customFormat="1" ht="16.5" customHeight="1">
      <c r="A377" s="56">
        <v>2040602</v>
      </c>
      <c r="B377" s="61" t="s">
        <v>60</v>
      </c>
      <c r="C377" s="61">
        <v>498</v>
      </c>
      <c r="D377" s="61">
        <v>1080</v>
      </c>
      <c r="E377" s="143">
        <f t="shared" si="7"/>
        <v>0.46111111111111114</v>
      </c>
    </row>
    <row r="378" spans="1:5" s="57" customFormat="1" ht="16.5" customHeight="1">
      <c r="A378" s="56">
        <v>2040603</v>
      </c>
      <c r="B378" s="61" t="s">
        <v>61</v>
      </c>
      <c r="C378" s="61">
        <v>45</v>
      </c>
      <c r="D378" s="61">
        <v>50</v>
      </c>
      <c r="E378" s="143">
        <f t="shared" si="7"/>
        <v>0.9</v>
      </c>
    </row>
    <row r="379" spans="1:5" s="57" customFormat="1" ht="16.5" customHeight="1">
      <c r="A379" s="56">
        <v>2040604</v>
      </c>
      <c r="B379" s="61" t="s">
        <v>297</v>
      </c>
      <c r="C379" s="61">
        <v>319</v>
      </c>
      <c r="D379" s="61">
        <v>337</v>
      </c>
      <c r="E379" s="143">
        <f t="shared" si="7"/>
        <v>0.9465875370919882</v>
      </c>
    </row>
    <row r="380" spans="1:5" s="57" customFormat="1" ht="16.5" customHeight="1">
      <c r="A380" s="56">
        <v>2040605</v>
      </c>
      <c r="B380" s="61" t="s">
        <v>298</v>
      </c>
      <c r="C380" s="61">
        <v>144</v>
      </c>
      <c r="D380" s="61">
        <v>105</v>
      </c>
      <c r="E380" s="143">
        <f t="shared" si="7"/>
        <v>1.3714285714285714</v>
      </c>
    </row>
    <row r="381" spans="1:5" s="57" customFormat="1" ht="16.5" customHeight="1">
      <c r="A381" s="56">
        <v>2040606</v>
      </c>
      <c r="B381" s="61" t="s">
        <v>299</v>
      </c>
      <c r="C381" s="61">
        <v>61</v>
      </c>
      <c r="D381" s="61">
        <v>198</v>
      </c>
      <c r="E381" s="143">
        <f t="shared" si="7"/>
        <v>0.30808080808080807</v>
      </c>
    </row>
    <row r="382" spans="1:5" s="57" customFormat="1" ht="16.5" customHeight="1">
      <c r="A382" s="56">
        <v>2040607</v>
      </c>
      <c r="B382" s="61" t="s">
        <v>300</v>
      </c>
      <c r="C382" s="61">
        <v>268</v>
      </c>
      <c r="D382" s="61">
        <v>233</v>
      </c>
      <c r="E382" s="143">
        <f t="shared" si="7"/>
        <v>1.150214592274678</v>
      </c>
    </row>
    <row r="383" spans="1:5" s="57" customFormat="1" ht="16.5" customHeight="1">
      <c r="A383" s="56">
        <v>2040608</v>
      </c>
      <c r="B383" s="61" t="s">
        <v>301</v>
      </c>
      <c r="C383" s="61">
        <v>3</v>
      </c>
      <c r="D383" s="61">
        <v>0</v>
      </c>
      <c r="E383" s="143" t="str">
        <f t="shared" si="7"/>
        <v>-</v>
      </c>
    </row>
    <row r="384" spans="1:5" s="57" customFormat="1" ht="16.5" customHeight="1">
      <c r="A384" s="56">
        <v>2040609</v>
      </c>
      <c r="B384" s="61" t="s">
        <v>302</v>
      </c>
      <c r="C384" s="61">
        <v>0</v>
      </c>
      <c r="D384" s="61">
        <v>0</v>
      </c>
      <c r="E384" s="143" t="str">
        <f t="shared" si="7"/>
        <v>-</v>
      </c>
    </row>
    <row r="385" spans="1:5" s="57" customFormat="1" ht="16.5" customHeight="1">
      <c r="A385" s="56">
        <v>2040610</v>
      </c>
      <c r="B385" s="61" t="s">
        <v>303</v>
      </c>
      <c r="C385" s="61">
        <v>580</v>
      </c>
      <c r="D385" s="61"/>
      <c r="E385" s="143" t="str">
        <f t="shared" si="7"/>
        <v>-</v>
      </c>
    </row>
    <row r="386" spans="1:5" s="57" customFormat="1" ht="16.5" customHeight="1">
      <c r="A386" s="56">
        <v>2040611</v>
      </c>
      <c r="B386" s="61" t="s">
        <v>304</v>
      </c>
      <c r="C386" s="61">
        <v>0</v>
      </c>
      <c r="D386" s="61"/>
      <c r="E386" s="143" t="str">
        <f t="shared" si="7"/>
        <v>-</v>
      </c>
    </row>
    <row r="387" spans="1:5" s="57" customFormat="1" ht="16.5" customHeight="1">
      <c r="A387" s="56">
        <v>2040650</v>
      </c>
      <c r="B387" s="61" t="s">
        <v>68</v>
      </c>
      <c r="C387" s="61">
        <v>0</v>
      </c>
      <c r="D387" s="61">
        <v>0</v>
      </c>
      <c r="E387" s="143" t="str">
        <f t="shared" si="7"/>
        <v>-</v>
      </c>
    </row>
    <row r="388" spans="1:5" s="57" customFormat="1" ht="16.5" customHeight="1">
      <c r="A388" s="56">
        <v>2040699</v>
      </c>
      <c r="B388" s="61" t="s">
        <v>305</v>
      </c>
      <c r="C388" s="61">
        <v>2334</v>
      </c>
      <c r="D388" s="61">
        <v>2066</v>
      </c>
      <c r="E388" s="143">
        <f t="shared" si="7"/>
        <v>1.1297192642787997</v>
      </c>
    </row>
    <row r="389" spans="1:5" s="57" customFormat="1" ht="16.5" customHeight="1">
      <c r="A389" s="56">
        <v>20407</v>
      </c>
      <c r="B389" s="61" t="s">
        <v>306</v>
      </c>
      <c r="C389" s="61">
        <f>SUM(C390:C397)</f>
        <v>12</v>
      </c>
      <c r="D389" s="61">
        <v>0</v>
      </c>
      <c r="E389" s="143" t="str">
        <f t="shared" si="7"/>
        <v>-</v>
      </c>
    </row>
    <row r="390" spans="1:5" s="57" customFormat="1" ht="16.5" customHeight="1">
      <c r="A390" s="56">
        <v>2040701</v>
      </c>
      <c r="B390" s="61" t="s">
        <v>59</v>
      </c>
      <c r="C390" s="61">
        <v>0</v>
      </c>
      <c r="D390" s="61">
        <v>0</v>
      </c>
      <c r="E390" s="143" t="str">
        <f t="shared" si="7"/>
        <v>-</v>
      </c>
    </row>
    <row r="391" spans="1:5" s="57" customFormat="1" ht="16.5" customHeight="1">
      <c r="A391" s="56">
        <v>2040702</v>
      </c>
      <c r="B391" s="61" t="s">
        <v>60</v>
      </c>
      <c r="C391" s="61">
        <v>0</v>
      </c>
      <c r="D391" s="61">
        <v>0</v>
      </c>
      <c r="E391" s="143" t="str">
        <f t="shared" si="7"/>
        <v>-</v>
      </c>
    </row>
    <row r="392" spans="1:5" s="57" customFormat="1" ht="16.5" customHeight="1">
      <c r="A392" s="56">
        <v>2040703</v>
      </c>
      <c r="B392" s="61" t="s">
        <v>61</v>
      </c>
      <c r="C392" s="61">
        <v>0</v>
      </c>
      <c r="D392" s="61">
        <v>0</v>
      </c>
      <c r="E392" s="143" t="str">
        <f t="shared" si="7"/>
        <v>-</v>
      </c>
    </row>
    <row r="393" spans="1:5" s="57" customFormat="1" ht="16.5" customHeight="1">
      <c r="A393" s="56">
        <v>2040704</v>
      </c>
      <c r="B393" s="61" t="s">
        <v>307</v>
      </c>
      <c r="C393" s="61">
        <v>0</v>
      </c>
      <c r="D393" s="61">
        <v>0</v>
      </c>
      <c r="E393" s="143" t="str">
        <f t="shared" si="7"/>
        <v>-</v>
      </c>
    </row>
    <row r="394" spans="1:5" s="57" customFormat="1" ht="16.5" customHeight="1">
      <c r="A394" s="56">
        <v>2040705</v>
      </c>
      <c r="B394" s="61" t="s">
        <v>308</v>
      </c>
      <c r="C394" s="61">
        <v>12</v>
      </c>
      <c r="D394" s="61">
        <v>0</v>
      </c>
      <c r="E394" s="143" t="str">
        <f t="shared" si="7"/>
        <v>-</v>
      </c>
    </row>
    <row r="395" spans="1:5" s="57" customFormat="1" ht="16.5" customHeight="1">
      <c r="A395" s="56">
        <v>2040706</v>
      </c>
      <c r="B395" s="61" t="s">
        <v>309</v>
      </c>
      <c r="C395" s="61">
        <v>0</v>
      </c>
      <c r="D395" s="61">
        <v>0</v>
      </c>
      <c r="E395" s="143" t="str">
        <f t="shared" si="7"/>
        <v>-</v>
      </c>
    </row>
    <row r="396" spans="1:5" s="57" customFormat="1" ht="16.5" customHeight="1">
      <c r="A396" s="56">
        <v>2040750</v>
      </c>
      <c r="B396" s="61" t="s">
        <v>68</v>
      </c>
      <c r="C396" s="61">
        <v>0</v>
      </c>
      <c r="D396" s="61">
        <v>0</v>
      </c>
      <c r="E396" s="143" t="str">
        <f t="shared" si="7"/>
        <v>-</v>
      </c>
    </row>
    <row r="397" spans="1:5" s="57" customFormat="1" ht="16.5" customHeight="1">
      <c r="A397" s="56">
        <v>2040799</v>
      </c>
      <c r="B397" s="61" t="s">
        <v>310</v>
      </c>
      <c r="C397" s="61">
        <v>0</v>
      </c>
      <c r="D397" s="61">
        <v>0</v>
      </c>
      <c r="E397" s="143" t="str">
        <f aca="true" t="shared" si="8" ref="E397:E460">IF(D397=0,"-",C397/D397)</f>
        <v>-</v>
      </c>
    </row>
    <row r="398" spans="1:5" s="57" customFormat="1" ht="16.5" customHeight="1">
      <c r="A398" s="56">
        <v>20408</v>
      </c>
      <c r="B398" s="61" t="s">
        <v>311</v>
      </c>
      <c r="C398" s="61">
        <f>SUM(C399:C406)</f>
        <v>3382</v>
      </c>
      <c r="D398" s="61">
        <v>1420</v>
      </c>
      <c r="E398" s="143">
        <f t="shared" si="8"/>
        <v>2.3816901408450706</v>
      </c>
    </row>
    <row r="399" spans="1:5" s="57" customFormat="1" ht="16.5" customHeight="1">
      <c r="A399" s="56">
        <v>2040801</v>
      </c>
      <c r="B399" s="61" t="s">
        <v>59</v>
      </c>
      <c r="C399" s="61">
        <v>978</v>
      </c>
      <c r="D399" s="61">
        <v>705</v>
      </c>
      <c r="E399" s="143">
        <f t="shared" si="8"/>
        <v>1.3872340425531915</v>
      </c>
    </row>
    <row r="400" spans="1:5" s="57" customFormat="1" ht="16.5" customHeight="1">
      <c r="A400" s="56">
        <v>2040802</v>
      </c>
      <c r="B400" s="61" t="s">
        <v>60</v>
      </c>
      <c r="C400" s="61">
        <v>837</v>
      </c>
      <c r="D400" s="61">
        <v>393</v>
      </c>
      <c r="E400" s="143">
        <f t="shared" si="8"/>
        <v>2.1297709923664123</v>
      </c>
    </row>
    <row r="401" spans="1:5" s="57" customFormat="1" ht="16.5" customHeight="1">
      <c r="A401" s="56">
        <v>2040803</v>
      </c>
      <c r="B401" s="61" t="s">
        <v>61</v>
      </c>
      <c r="C401" s="61">
        <v>0</v>
      </c>
      <c r="D401" s="61">
        <v>0</v>
      </c>
      <c r="E401" s="143" t="str">
        <f t="shared" si="8"/>
        <v>-</v>
      </c>
    </row>
    <row r="402" spans="1:5" s="57" customFormat="1" ht="16.5" customHeight="1">
      <c r="A402" s="56">
        <v>2040804</v>
      </c>
      <c r="B402" s="61" t="s">
        <v>312</v>
      </c>
      <c r="C402" s="61">
        <v>140</v>
      </c>
      <c r="D402" s="61">
        <v>110</v>
      </c>
      <c r="E402" s="143">
        <f t="shared" si="8"/>
        <v>1.2727272727272727</v>
      </c>
    </row>
    <row r="403" spans="1:5" s="57" customFormat="1" ht="16.5" customHeight="1">
      <c r="A403" s="56">
        <v>2040805</v>
      </c>
      <c r="B403" s="61" t="s">
        <v>313</v>
      </c>
      <c r="C403" s="61">
        <v>152</v>
      </c>
      <c r="D403" s="61">
        <v>152</v>
      </c>
      <c r="E403" s="143">
        <f t="shared" si="8"/>
        <v>1</v>
      </c>
    </row>
    <row r="404" spans="1:5" s="57" customFormat="1" ht="16.5" customHeight="1">
      <c r="A404" s="56">
        <v>2040806</v>
      </c>
      <c r="B404" s="61" t="s">
        <v>314</v>
      </c>
      <c r="C404" s="61">
        <v>1060</v>
      </c>
      <c r="D404" s="61">
        <v>40</v>
      </c>
      <c r="E404" s="143">
        <f t="shared" si="8"/>
        <v>26.5</v>
      </c>
    </row>
    <row r="405" spans="1:5" s="57" customFormat="1" ht="16.5" customHeight="1">
      <c r="A405" s="56">
        <v>2040850</v>
      </c>
      <c r="B405" s="61" t="s">
        <v>68</v>
      </c>
      <c r="C405" s="61">
        <v>0</v>
      </c>
      <c r="D405" s="61">
        <v>0</v>
      </c>
      <c r="E405" s="143" t="str">
        <f t="shared" si="8"/>
        <v>-</v>
      </c>
    </row>
    <row r="406" spans="1:5" s="57" customFormat="1" ht="16.5" customHeight="1">
      <c r="A406" s="56">
        <v>2040899</v>
      </c>
      <c r="B406" s="61" t="s">
        <v>315</v>
      </c>
      <c r="C406" s="61">
        <v>215</v>
      </c>
      <c r="D406" s="61">
        <v>20</v>
      </c>
      <c r="E406" s="143">
        <f t="shared" si="8"/>
        <v>10.75</v>
      </c>
    </row>
    <row r="407" spans="1:5" s="57" customFormat="1" ht="16.5" customHeight="1">
      <c r="A407" s="56">
        <v>20409</v>
      </c>
      <c r="B407" s="61" t="s">
        <v>316</v>
      </c>
      <c r="C407" s="61">
        <f>SUM(C408:C414)</f>
        <v>188</v>
      </c>
      <c r="D407" s="61">
        <v>194</v>
      </c>
      <c r="E407" s="143">
        <f t="shared" si="8"/>
        <v>0.9690721649484536</v>
      </c>
    </row>
    <row r="408" spans="1:5" s="57" customFormat="1" ht="16.5" customHeight="1">
      <c r="A408" s="56">
        <v>2040901</v>
      </c>
      <c r="B408" s="61" t="s">
        <v>59</v>
      </c>
      <c r="C408" s="61">
        <v>148</v>
      </c>
      <c r="D408" s="61">
        <v>107</v>
      </c>
      <c r="E408" s="143">
        <f t="shared" si="8"/>
        <v>1.3831775700934579</v>
      </c>
    </row>
    <row r="409" spans="1:5" s="57" customFormat="1" ht="16.5" customHeight="1">
      <c r="A409" s="56">
        <v>2040902</v>
      </c>
      <c r="B409" s="61" t="s">
        <v>60</v>
      </c>
      <c r="C409" s="61">
        <v>22</v>
      </c>
      <c r="D409" s="61">
        <v>26</v>
      </c>
      <c r="E409" s="143">
        <f t="shared" si="8"/>
        <v>0.8461538461538461</v>
      </c>
    </row>
    <row r="410" spans="1:5" s="57" customFormat="1" ht="16.5" customHeight="1">
      <c r="A410" s="56">
        <v>2040903</v>
      </c>
      <c r="B410" s="61" t="s">
        <v>61</v>
      </c>
      <c r="C410" s="61">
        <v>0</v>
      </c>
      <c r="D410" s="61">
        <v>0</v>
      </c>
      <c r="E410" s="143" t="str">
        <f t="shared" si="8"/>
        <v>-</v>
      </c>
    </row>
    <row r="411" spans="1:5" s="57" customFormat="1" ht="16.5" customHeight="1">
      <c r="A411" s="56">
        <v>2040904</v>
      </c>
      <c r="B411" s="61" t="s">
        <v>317</v>
      </c>
      <c r="C411" s="61">
        <v>0</v>
      </c>
      <c r="D411" s="61">
        <v>0</v>
      </c>
      <c r="E411" s="143" t="str">
        <f t="shared" si="8"/>
        <v>-</v>
      </c>
    </row>
    <row r="412" spans="1:5" s="57" customFormat="1" ht="16.5" customHeight="1">
      <c r="A412" s="56">
        <v>2040905</v>
      </c>
      <c r="B412" s="61" t="s">
        <v>318</v>
      </c>
      <c r="C412" s="61">
        <v>14</v>
      </c>
      <c r="D412" s="61">
        <v>9</v>
      </c>
      <c r="E412" s="143">
        <f t="shared" si="8"/>
        <v>1.5555555555555556</v>
      </c>
    </row>
    <row r="413" spans="1:5" s="57" customFormat="1" ht="16.5" customHeight="1">
      <c r="A413" s="56">
        <v>2040950</v>
      </c>
      <c r="B413" s="61" t="s">
        <v>68</v>
      </c>
      <c r="C413" s="61">
        <v>0</v>
      </c>
      <c r="D413" s="61">
        <v>0</v>
      </c>
      <c r="E413" s="143" t="str">
        <f t="shared" si="8"/>
        <v>-</v>
      </c>
    </row>
    <row r="414" spans="1:5" s="57" customFormat="1" ht="16.5" customHeight="1">
      <c r="A414" s="56">
        <v>2040999</v>
      </c>
      <c r="B414" s="61" t="s">
        <v>319</v>
      </c>
      <c r="C414" s="61">
        <v>4</v>
      </c>
      <c r="D414" s="61">
        <v>52</v>
      </c>
      <c r="E414" s="143">
        <f t="shared" si="8"/>
        <v>0.07692307692307693</v>
      </c>
    </row>
    <row r="415" spans="1:5" s="57" customFormat="1" ht="16.5" customHeight="1">
      <c r="A415" s="56">
        <v>20410</v>
      </c>
      <c r="B415" s="61" t="s">
        <v>320</v>
      </c>
      <c r="C415" s="61">
        <f>SUM(C416:C422)</f>
        <v>0</v>
      </c>
      <c r="D415" s="61">
        <v>0</v>
      </c>
      <c r="E415" s="143" t="str">
        <f t="shared" si="8"/>
        <v>-</v>
      </c>
    </row>
    <row r="416" spans="1:5" s="57" customFormat="1" ht="16.5" customHeight="1">
      <c r="A416" s="56">
        <v>2041001</v>
      </c>
      <c r="B416" s="61" t="s">
        <v>59</v>
      </c>
      <c r="C416" s="61">
        <v>0</v>
      </c>
      <c r="D416" s="61">
        <v>0</v>
      </c>
      <c r="E416" s="143" t="str">
        <f t="shared" si="8"/>
        <v>-</v>
      </c>
    </row>
    <row r="417" spans="1:5" s="57" customFormat="1" ht="16.5" customHeight="1">
      <c r="A417" s="56">
        <v>2041002</v>
      </c>
      <c r="B417" s="61" t="s">
        <v>60</v>
      </c>
      <c r="C417" s="61">
        <v>0</v>
      </c>
      <c r="D417" s="61">
        <v>0</v>
      </c>
      <c r="E417" s="143" t="str">
        <f t="shared" si="8"/>
        <v>-</v>
      </c>
    </row>
    <row r="418" spans="1:5" s="57" customFormat="1" ht="16.5" customHeight="1">
      <c r="A418" s="56">
        <v>2041003</v>
      </c>
      <c r="B418" s="61" t="s">
        <v>321</v>
      </c>
      <c r="C418" s="61">
        <v>0</v>
      </c>
      <c r="D418" s="61">
        <v>0</v>
      </c>
      <c r="E418" s="143" t="str">
        <f t="shared" si="8"/>
        <v>-</v>
      </c>
    </row>
    <row r="419" spans="1:5" s="57" customFormat="1" ht="16.5" customHeight="1">
      <c r="A419" s="56">
        <v>2041004</v>
      </c>
      <c r="B419" s="61" t="s">
        <v>322</v>
      </c>
      <c r="C419" s="61">
        <v>0</v>
      </c>
      <c r="D419" s="61">
        <v>0</v>
      </c>
      <c r="E419" s="143" t="str">
        <f t="shared" si="8"/>
        <v>-</v>
      </c>
    </row>
    <row r="420" spans="1:5" s="57" customFormat="1" ht="16.5" customHeight="1">
      <c r="A420" s="56">
        <v>2041005</v>
      </c>
      <c r="B420" s="61" t="s">
        <v>323</v>
      </c>
      <c r="C420" s="61">
        <v>0</v>
      </c>
      <c r="D420" s="61">
        <v>0</v>
      </c>
      <c r="E420" s="143" t="str">
        <f t="shared" si="8"/>
        <v>-</v>
      </c>
    </row>
    <row r="421" spans="1:5" s="57" customFormat="1" ht="16.5" customHeight="1">
      <c r="A421" s="56">
        <v>2041006</v>
      </c>
      <c r="B421" s="61" t="s">
        <v>276</v>
      </c>
      <c r="C421" s="61">
        <v>0</v>
      </c>
      <c r="D421" s="61">
        <v>0</v>
      </c>
      <c r="E421" s="143" t="str">
        <f t="shared" si="8"/>
        <v>-</v>
      </c>
    </row>
    <row r="422" spans="1:5" s="57" customFormat="1" ht="16.5" customHeight="1">
      <c r="A422" s="56">
        <v>2041099</v>
      </c>
      <c r="B422" s="61" t="s">
        <v>324</v>
      </c>
      <c r="C422" s="61">
        <v>0</v>
      </c>
      <c r="D422" s="61">
        <v>0</v>
      </c>
      <c r="E422" s="143" t="str">
        <f t="shared" si="8"/>
        <v>-</v>
      </c>
    </row>
    <row r="423" spans="1:5" s="57" customFormat="1" ht="16.5" customHeight="1">
      <c r="A423" s="56">
        <v>20411</v>
      </c>
      <c r="B423" s="61" t="s">
        <v>325</v>
      </c>
      <c r="C423" s="61">
        <f>SUM(C424:C431)</f>
        <v>0</v>
      </c>
      <c r="D423" s="61">
        <v>0</v>
      </c>
      <c r="E423" s="143" t="str">
        <f t="shared" si="8"/>
        <v>-</v>
      </c>
    </row>
    <row r="424" spans="1:5" s="57" customFormat="1" ht="16.5" customHeight="1">
      <c r="A424" s="56">
        <v>2041101</v>
      </c>
      <c r="B424" s="61" t="s">
        <v>326</v>
      </c>
      <c r="C424" s="61">
        <v>0</v>
      </c>
      <c r="D424" s="61"/>
      <c r="E424" s="143" t="str">
        <f t="shared" si="8"/>
        <v>-</v>
      </c>
    </row>
    <row r="425" spans="1:5" s="57" customFormat="1" ht="16.5" customHeight="1">
      <c r="A425" s="56">
        <v>2041102</v>
      </c>
      <c r="B425" s="61" t="s">
        <v>59</v>
      </c>
      <c r="C425" s="61">
        <v>0</v>
      </c>
      <c r="D425" s="61"/>
      <c r="E425" s="143" t="str">
        <f t="shared" si="8"/>
        <v>-</v>
      </c>
    </row>
    <row r="426" spans="1:5" s="57" customFormat="1" ht="16.5" customHeight="1">
      <c r="A426" s="56">
        <v>2041103</v>
      </c>
      <c r="B426" s="61" t="s">
        <v>327</v>
      </c>
      <c r="C426" s="61">
        <v>0</v>
      </c>
      <c r="D426" s="61"/>
      <c r="E426" s="143" t="str">
        <f t="shared" si="8"/>
        <v>-</v>
      </c>
    </row>
    <row r="427" spans="1:5" s="57" customFormat="1" ht="16.5" customHeight="1">
      <c r="A427" s="56">
        <v>2041104</v>
      </c>
      <c r="B427" s="61" t="s">
        <v>328</v>
      </c>
      <c r="C427" s="61">
        <v>0</v>
      </c>
      <c r="D427" s="61"/>
      <c r="E427" s="143" t="str">
        <f t="shared" si="8"/>
        <v>-</v>
      </c>
    </row>
    <row r="428" spans="1:5" s="57" customFormat="1" ht="16.5" customHeight="1">
      <c r="A428" s="56">
        <v>2041105</v>
      </c>
      <c r="B428" s="61" t="s">
        <v>329</v>
      </c>
      <c r="C428" s="61">
        <v>0</v>
      </c>
      <c r="D428" s="61"/>
      <c r="E428" s="143" t="str">
        <f t="shared" si="8"/>
        <v>-</v>
      </c>
    </row>
    <row r="429" spans="1:5" s="57" customFormat="1" ht="16.5" customHeight="1">
      <c r="A429" s="56">
        <v>2041106</v>
      </c>
      <c r="B429" s="61" t="s">
        <v>330</v>
      </c>
      <c r="C429" s="61">
        <v>0</v>
      </c>
      <c r="D429" s="61"/>
      <c r="E429" s="143" t="str">
        <f t="shared" si="8"/>
        <v>-</v>
      </c>
    </row>
    <row r="430" spans="1:5" s="57" customFormat="1" ht="16.5" customHeight="1">
      <c r="A430" s="56">
        <v>2041107</v>
      </c>
      <c r="B430" s="61" t="s">
        <v>331</v>
      </c>
      <c r="C430" s="61">
        <v>0</v>
      </c>
      <c r="D430" s="61"/>
      <c r="E430" s="143" t="str">
        <f t="shared" si="8"/>
        <v>-</v>
      </c>
    </row>
    <row r="431" spans="1:5" s="57" customFormat="1" ht="16.5" customHeight="1">
      <c r="A431" s="56">
        <v>2041108</v>
      </c>
      <c r="B431" s="61" t="s">
        <v>332</v>
      </c>
      <c r="C431" s="61">
        <v>0</v>
      </c>
      <c r="D431" s="61"/>
      <c r="E431" s="143" t="str">
        <f t="shared" si="8"/>
        <v>-</v>
      </c>
    </row>
    <row r="432" spans="1:5" s="57" customFormat="1" ht="16.5" customHeight="1">
      <c r="A432" s="56">
        <v>20499</v>
      </c>
      <c r="B432" s="61" t="s">
        <v>333</v>
      </c>
      <c r="C432" s="61">
        <f>C433+C434</f>
        <v>2906</v>
      </c>
      <c r="D432" s="61">
        <v>2686</v>
      </c>
      <c r="E432" s="143">
        <f t="shared" si="8"/>
        <v>1.0819061801935965</v>
      </c>
    </row>
    <row r="433" spans="1:5" s="57" customFormat="1" ht="16.5" customHeight="1">
      <c r="A433" s="56">
        <v>2049901</v>
      </c>
      <c r="B433" s="61" t="s">
        <v>334</v>
      </c>
      <c r="C433" s="61">
        <v>2890</v>
      </c>
      <c r="D433" s="61">
        <v>2686</v>
      </c>
      <c r="E433" s="143">
        <f t="shared" si="8"/>
        <v>1.0759493670886076</v>
      </c>
    </row>
    <row r="434" spans="1:5" s="57" customFormat="1" ht="16.5" customHeight="1">
      <c r="A434" s="56">
        <v>2049902</v>
      </c>
      <c r="B434" s="61" t="s">
        <v>335</v>
      </c>
      <c r="C434" s="61">
        <v>16</v>
      </c>
      <c r="D434" s="61">
        <v>0</v>
      </c>
      <c r="E434" s="143" t="str">
        <f t="shared" si="8"/>
        <v>-</v>
      </c>
    </row>
    <row r="435" spans="1:5" s="57" customFormat="1" ht="16.5" customHeight="1">
      <c r="A435" s="56">
        <v>205</v>
      </c>
      <c r="B435" s="61" t="s">
        <v>336</v>
      </c>
      <c r="C435" s="61">
        <f>SUM(C436,C441,C450,C457,C463,C467,C471,C475,C481,C488)</f>
        <v>565581</v>
      </c>
      <c r="D435" s="61">
        <v>527649</v>
      </c>
      <c r="E435" s="143">
        <f t="shared" si="8"/>
        <v>1.0718886987372287</v>
      </c>
    </row>
    <row r="436" spans="1:5" s="57" customFormat="1" ht="16.5" customHeight="1">
      <c r="A436" s="56">
        <v>20501</v>
      </c>
      <c r="B436" s="61" t="s">
        <v>337</v>
      </c>
      <c r="C436" s="61">
        <f>SUM(C437:C440)</f>
        <v>42518</v>
      </c>
      <c r="D436" s="61">
        <v>26869</v>
      </c>
      <c r="E436" s="143">
        <f t="shared" si="8"/>
        <v>1.5824184003870632</v>
      </c>
    </row>
    <row r="437" spans="1:5" s="57" customFormat="1" ht="16.5" customHeight="1">
      <c r="A437" s="56">
        <v>2050101</v>
      </c>
      <c r="B437" s="61" t="s">
        <v>59</v>
      </c>
      <c r="C437" s="61">
        <v>24833</v>
      </c>
      <c r="D437" s="61">
        <v>14795</v>
      </c>
      <c r="E437" s="143">
        <f t="shared" si="8"/>
        <v>1.6784724569111187</v>
      </c>
    </row>
    <row r="438" spans="1:5" s="57" customFormat="1" ht="16.5" customHeight="1">
      <c r="A438" s="56">
        <v>2050102</v>
      </c>
      <c r="B438" s="61" t="s">
        <v>60</v>
      </c>
      <c r="C438" s="61">
        <v>865</v>
      </c>
      <c r="D438" s="61">
        <v>2046</v>
      </c>
      <c r="E438" s="143">
        <f t="shared" si="8"/>
        <v>0.4227761485826002</v>
      </c>
    </row>
    <row r="439" spans="1:5" s="57" customFormat="1" ht="16.5" customHeight="1">
      <c r="A439" s="56">
        <v>2050103</v>
      </c>
      <c r="B439" s="61" t="s">
        <v>61</v>
      </c>
      <c r="C439" s="61">
        <v>19</v>
      </c>
      <c r="D439" s="61">
        <v>28</v>
      </c>
      <c r="E439" s="143">
        <f t="shared" si="8"/>
        <v>0.6785714285714286</v>
      </c>
    </row>
    <row r="440" spans="1:5" s="57" customFormat="1" ht="16.5" customHeight="1">
      <c r="A440" s="56">
        <v>2050199</v>
      </c>
      <c r="B440" s="61" t="s">
        <v>338</v>
      </c>
      <c r="C440" s="61">
        <v>16801</v>
      </c>
      <c r="D440" s="61">
        <v>10000</v>
      </c>
      <c r="E440" s="143">
        <f t="shared" si="8"/>
        <v>1.6801</v>
      </c>
    </row>
    <row r="441" spans="1:5" s="57" customFormat="1" ht="16.5" customHeight="1">
      <c r="A441" s="56">
        <v>20502</v>
      </c>
      <c r="B441" s="61" t="s">
        <v>339</v>
      </c>
      <c r="C441" s="61">
        <f>SUM(C442:C449)</f>
        <v>413050</v>
      </c>
      <c r="D441" s="61">
        <v>378300</v>
      </c>
      <c r="E441" s="143">
        <f t="shared" si="8"/>
        <v>1.091858313507798</v>
      </c>
    </row>
    <row r="442" spans="1:5" s="57" customFormat="1" ht="16.5" customHeight="1">
      <c r="A442" s="56">
        <v>2050201</v>
      </c>
      <c r="B442" s="61" t="s">
        <v>340</v>
      </c>
      <c r="C442" s="61">
        <v>16437</v>
      </c>
      <c r="D442" s="61">
        <v>15733</v>
      </c>
      <c r="E442" s="143">
        <f t="shared" si="8"/>
        <v>1.044746710735397</v>
      </c>
    </row>
    <row r="443" spans="1:5" s="57" customFormat="1" ht="16.5" customHeight="1">
      <c r="A443" s="56">
        <v>2050202</v>
      </c>
      <c r="B443" s="61" t="s">
        <v>341</v>
      </c>
      <c r="C443" s="61">
        <v>154602</v>
      </c>
      <c r="D443" s="61">
        <v>150028</v>
      </c>
      <c r="E443" s="143">
        <f t="shared" si="8"/>
        <v>1.0304876423067695</v>
      </c>
    </row>
    <row r="444" spans="1:5" s="57" customFormat="1" ht="16.5" customHeight="1">
      <c r="A444" s="56">
        <v>2050203</v>
      </c>
      <c r="B444" s="61" t="s">
        <v>342</v>
      </c>
      <c r="C444" s="61">
        <v>83320</v>
      </c>
      <c r="D444" s="61">
        <v>74894</v>
      </c>
      <c r="E444" s="143">
        <f t="shared" si="8"/>
        <v>1.1125056746868909</v>
      </c>
    </row>
    <row r="445" spans="1:5" s="57" customFormat="1" ht="16.5" customHeight="1">
      <c r="A445" s="56">
        <v>2050204</v>
      </c>
      <c r="B445" s="61" t="s">
        <v>343</v>
      </c>
      <c r="C445" s="61">
        <v>46712</v>
      </c>
      <c r="D445" s="61">
        <v>34418</v>
      </c>
      <c r="E445" s="143">
        <f t="shared" si="8"/>
        <v>1.3571968156197338</v>
      </c>
    </row>
    <row r="446" spans="1:5" s="57" customFormat="1" ht="16.5" customHeight="1">
      <c r="A446" s="56">
        <v>2050205</v>
      </c>
      <c r="B446" s="61" t="s">
        <v>344</v>
      </c>
      <c r="C446" s="61">
        <v>550</v>
      </c>
      <c r="D446" s="61">
        <v>1069</v>
      </c>
      <c r="E446" s="143">
        <f t="shared" si="8"/>
        <v>0.5144995322731525</v>
      </c>
    </row>
    <row r="447" spans="1:5" s="57" customFormat="1" ht="16.5" customHeight="1">
      <c r="A447" s="56">
        <v>2050206</v>
      </c>
      <c r="B447" s="61" t="s">
        <v>345</v>
      </c>
      <c r="C447" s="61">
        <v>752</v>
      </c>
      <c r="D447" s="61">
        <v>1368</v>
      </c>
      <c r="E447" s="143">
        <f t="shared" si="8"/>
        <v>0.5497076023391813</v>
      </c>
    </row>
    <row r="448" spans="1:5" s="57" customFormat="1" ht="16.5" customHeight="1">
      <c r="A448" s="56">
        <v>2050207</v>
      </c>
      <c r="B448" s="61" t="s">
        <v>346</v>
      </c>
      <c r="C448" s="61">
        <v>0</v>
      </c>
      <c r="D448" s="61">
        <v>0</v>
      </c>
      <c r="E448" s="143" t="str">
        <f t="shared" si="8"/>
        <v>-</v>
      </c>
    </row>
    <row r="449" spans="1:5" s="57" customFormat="1" ht="16.5" customHeight="1">
      <c r="A449" s="56">
        <v>2050299</v>
      </c>
      <c r="B449" s="61" t="s">
        <v>347</v>
      </c>
      <c r="C449" s="61">
        <v>110677</v>
      </c>
      <c r="D449" s="61">
        <v>100790</v>
      </c>
      <c r="E449" s="143">
        <f t="shared" si="8"/>
        <v>1.0980950491120152</v>
      </c>
    </row>
    <row r="450" spans="1:5" s="57" customFormat="1" ht="16.5" customHeight="1">
      <c r="A450" s="56">
        <v>20503</v>
      </c>
      <c r="B450" s="61" t="s">
        <v>348</v>
      </c>
      <c r="C450" s="61">
        <f>SUM(C451:C456)</f>
        <v>25509</v>
      </c>
      <c r="D450" s="61">
        <v>29431</v>
      </c>
      <c r="E450" s="143">
        <f t="shared" si="8"/>
        <v>0.8667391525942034</v>
      </c>
    </row>
    <row r="451" spans="1:5" s="57" customFormat="1" ht="16.5" customHeight="1">
      <c r="A451" s="56">
        <v>2050301</v>
      </c>
      <c r="B451" s="61" t="s">
        <v>349</v>
      </c>
      <c r="C451" s="61">
        <v>0</v>
      </c>
      <c r="D451" s="61">
        <v>0</v>
      </c>
      <c r="E451" s="143" t="str">
        <f t="shared" si="8"/>
        <v>-</v>
      </c>
    </row>
    <row r="452" spans="1:5" s="57" customFormat="1" ht="16.5" customHeight="1">
      <c r="A452" s="56">
        <v>2050302</v>
      </c>
      <c r="B452" s="61" t="s">
        <v>350</v>
      </c>
      <c r="C452" s="61">
        <v>4138</v>
      </c>
      <c r="D452" s="61">
        <v>7535</v>
      </c>
      <c r="E452" s="143">
        <f t="shared" si="8"/>
        <v>0.5491705374917054</v>
      </c>
    </row>
    <row r="453" spans="1:5" s="57" customFormat="1" ht="16.5" customHeight="1">
      <c r="A453" s="56">
        <v>2050303</v>
      </c>
      <c r="B453" s="61" t="s">
        <v>351</v>
      </c>
      <c r="C453" s="61">
        <v>0</v>
      </c>
      <c r="D453" s="61">
        <v>5</v>
      </c>
      <c r="E453" s="143">
        <f t="shared" si="8"/>
        <v>0</v>
      </c>
    </row>
    <row r="454" spans="1:5" s="57" customFormat="1" ht="16.5" customHeight="1">
      <c r="A454" s="56">
        <v>2050304</v>
      </c>
      <c r="B454" s="61" t="s">
        <v>352</v>
      </c>
      <c r="C454" s="61">
        <v>6415</v>
      </c>
      <c r="D454" s="61">
        <v>4951</v>
      </c>
      <c r="E454" s="143">
        <f t="shared" si="8"/>
        <v>1.2956978388204403</v>
      </c>
    </row>
    <row r="455" spans="1:5" s="57" customFormat="1" ht="16.5" customHeight="1">
      <c r="A455" s="56">
        <v>2050305</v>
      </c>
      <c r="B455" s="61" t="s">
        <v>353</v>
      </c>
      <c r="C455" s="61">
        <v>9172</v>
      </c>
      <c r="D455" s="61">
        <v>10122</v>
      </c>
      <c r="E455" s="143">
        <f t="shared" si="8"/>
        <v>0.9061450306263584</v>
      </c>
    </row>
    <row r="456" spans="1:5" s="57" customFormat="1" ht="16.5" customHeight="1">
      <c r="A456" s="56">
        <v>2050399</v>
      </c>
      <c r="B456" s="61" t="s">
        <v>354</v>
      </c>
      <c r="C456" s="61">
        <v>5784</v>
      </c>
      <c r="D456" s="61">
        <v>6818</v>
      </c>
      <c r="E456" s="143">
        <f t="shared" si="8"/>
        <v>0.8483426224699325</v>
      </c>
    </row>
    <row r="457" spans="1:5" s="57" customFormat="1" ht="16.5" customHeight="1">
      <c r="A457" s="56">
        <v>20504</v>
      </c>
      <c r="B457" s="61" t="s">
        <v>355</v>
      </c>
      <c r="C457" s="61">
        <f>SUM(C458:C462)</f>
        <v>1146</v>
      </c>
      <c r="D457" s="61">
        <v>1006</v>
      </c>
      <c r="E457" s="143">
        <f t="shared" si="8"/>
        <v>1.1391650099403579</v>
      </c>
    </row>
    <row r="458" spans="1:5" s="57" customFormat="1" ht="16.5" customHeight="1">
      <c r="A458" s="56">
        <v>2050401</v>
      </c>
      <c r="B458" s="61" t="s">
        <v>356</v>
      </c>
      <c r="C458" s="61">
        <v>126</v>
      </c>
      <c r="D458" s="61">
        <v>41</v>
      </c>
      <c r="E458" s="143">
        <f t="shared" si="8"/>
        <v>3.073170731707317</v>
      </c>
    </row>
    <row r="459" spans="1:5" s="57" customFormat="1" ht="16.5" customHeight="1">
      <c r="A459" s="56">
        <v>2050402</v>
      </c>
      <c r="B459" s="61" t="s">
        <v>357</v>
      </c>
      <c r="C459" s="61">
        <v>988</v>
      </c>
      <c r="D459" s="61">
        <v>743</v>
      </c>
      <c r="E459" s="143">
        <f t="shared" si="8"/>
        <v>1.3297442799461643</v>
      </c>
    </row>
    <row r="460" spans="1:5" s="57" customFormat="1" ht="16.5" customHeight="1">
      <c r="A460" s="56">
        <v>2050403</v>
      </c>
      <c r="B460" s="61" t="s">
        <v>358</v>
      </c>
      <c r="C460" s="61">
        <v>0</v>
      </c>
      <c r="D460" s="61">
        <v>75</v>
      </c>
      <c r="E460" s="143">
        <f t="shared" si="8"/>
        <v>0</v>
      </c>
    </row>
    <row r="461" spans="1:5" s="57" customFormat="1" ht="16.5" customHeight="1">
      <c r="A461" s="56">
        <v>2050404</v>
      </c>
      <c r="B461" s="61" t="s">
        <v>359</v>
      </c>
      <c r="C461" s="61">
        <v>14</v>
      </c>
      <c r="D461" s="61">
        <v>0</v>
      </c>
      <c r="E461" s="143" t="str">
        <f aca="true" t="shared" si="9" ref="E461:E524">IF(D461=0,"-",C461/D461)</f>
        <v>-</v>
      </c>
    </row>
    <row r="462" spans="1:5" s="57" customFormat="1" ht="16.5" customHeight="1">
      <c r="A462" s="56">
        <v>2050499</v>
      </c>
      <c r="B462" s="61" t="s">
        <v>360</v>
      </c>
      <c r="C462" s="61">
        <v>18</v>
      </c>
      <c r="D462" s="61">
        <v>147</v>
      </c>
      <c r="E462" s="143">
        <f t="shared" si="9"/>
        <v>0.12244897959183673</v>
      </c>
    </row>
    <row r="463" spans="1:5" s="57" customFormat="1" ht="16.5" customHeight="1">
      <c r="A463" s="56">
        <v>20505</v>
      </c>
      <c r="B463" s="61" t="s">
        <v>361</v>
      </c>
      <c r="C463" s="61">
        <f>SUM(C464:C466)</f>
        <v>771</v>
      </c>
      <c r="D463" s="61">
        <v>353</v>
      </c>
      <c r="E463" s="143">
        <f t="shared" si="9"/>
        <v>2.1841359773371103</v>
      </c>
    </row>
    <row r="464" spans="1:5" s="57" customFormat="1" ht="16.5" customHeight="1">
      <c r="A464" s="56">
        <v>2050501</v>
      </c>
      <c r="B464" s="61" t="s">
        <v>362</v>
      </c>
      <c r="C464" s="61">
        <v>663</v>
      </c>
      <c r="D464" s="61">
        <v>153</v>
      </c>
      <c r="E464" s="143">
        <f t="shared" si="9"/>
        <v>4.333333333333333</v>
      </c>
    </row>
    <row r="465" spans="1:5" s="57" customFormat="1" ht="16.5" customHeight="1">
      <c r="A465" s="56">
        <v>2050502</v>
      </c>
      <c r="B465" s="61" t="s">
        <v>363</v>
      </c>
      <c r="C465" s="61">
        <v>0</v>
      </c>
      <c r="D465" s="61">
        <v>0</v>
      </c>
      <c r="E465" s="143" t="str">
        <f t="shared" si="9"/>
        <v>-</v>
      </c>
    </row>
    <row r="466" spans="1:5" s="57" customFormat="1" ht="16.5" customHeight="1">
      <c r="A466" s="56">
        <v>2050599</v>
      </c>
      <c r="B466" s="61" t="s">
        <v>364</v>
      </c>
      <c r="C466" s="61">
        <v>108</v>
      </c>
      <c r="D466" s="61">
        <v>200</v>
      </c>
      <c r="E466" s="143">
        <f t="shared" si="9"/>
        <v>0.54</v>
      </c>
    </row>
    <row r="467" spans="1:5" s="57" customFormat="1" ht="16.5" customHeight="1">
      <c r="A467" s="56">
        <v>20506</v>
      </c>
      <c r="B467" s="61" t="s">
        <v>365</v>
      </c>
      <c r="C467" s="61">
        <f>SUM(C468:C470)</f>
        <v>0</v>
      </c>
      <c r="D467" s="61">
        <v>0</v>
      </c>
      <c r="E467" s="143" t="str">
        <f t="shared" si="9"/>
        <v>-</v>
      </c>
    </row>
    <row r="468" spans="1:5" s="57" customFormat="1" ht="16.5" customHeight="1">
      <c r="A468" s="56">
        <v>2050601</v>
      </c>
      <c r="B468" s="61" t="s">
        <v>366</v>
      </c>
      <c r="C468" s="61">
        <v>0</v>
      </c>
      <c r="D468" s="61">
        <v>0</v>
      </c>
      <c r="E468" s="143" t="str">
        <f t="shared" si="9"/>
        <v>-</v>
      </c>
    </row>
    <row r="469" spans="1:5" s="57" customFormat="1" ht="16.5" customHeight="1">
      <c r="A469" s="56">
        <v>2050602</v>
      </c>
      <c r="B469" s="61" t="s">
        <v>367</v>
      </c>
      <c r="C469" s="61">
        <v>0</v>
      </c>
      <c r="D469" s="61">
        <v>0</v>
      </c>
      <c r="E469" s="143" t="str">
        <f t="shared" si="9"/>
        <v>-</v>
      </c>
    </row>
    <row r="470" spans="1:5" s="57" customFormat="1" ht="16.5" customHeight="1">
      <c r="A470" s="56">
        <v>2050699</v>
      </c>
      <c r="B470" s="61" t="s">
        <v>368</v>
      </c>
      <c r="C470" s="61">
        <v>0</v>
      </c>
      <c r="D470" s="61">
        <v>0</v>
      </c>
      <c r="E470" s="143" t="str">
        <f t="shared" si="9"/>
        <v>-</v>
      </c>
    </row>
    <row r="471" spans="1:5" s="57" customFormat="1" ht="16.5" customHeight="1">
      <c r="A471" s="56">
        <v>20507</v>
      </c>
      <c r="B471" s="61" t="s">
        <v>369</v>
      </c>
      <c r="C471" s="61">
        <f>SUM(C472:C474)</f>
        <v>1556</v>
      </c>
      <c r="D471" s="61">
        <v>1594</v>
      </c>
      <c r="E471" s="143">
        <f t="shared" si="9"/>
        <v>0.9761606022584692</v>
      </c>
    </row>
    <row r="472" spans="1:5" s="57" customFormat="1" ht="16.5" customHeight="1">
      <c r="A472" s="56">
        <v>2050701</v>
      </c>
      <c r="B472" s="61" t="s">
        <v>370</v>
      </c>
      <c r="C472" s="61">
        <v>1526</v>
      </c>
      <c r="D472" s="61">
        <v>1346</v>
      </c>
      <c r="E472" s="143">
        <f t="shared" si="9"/>
        <v>1.1337295690936107</v>
      </c>
    </row>
    <row r="473" spans="1:5" s="57" customFormat="1" ht="16.5" customHeight="1">
      <c r="A473" s="56">
        <v>2050702</v>
      </c>
      <c r="B473" s="61" t="s">
        <v>371</v>
      </c>
      <c r="C473" s="61">
        <v>30</v>
      </c>
      <c r="D473" s="61">
        <v>25</v>
      </c>
      <c r="E473" s="143">
        <f t="shared" si="9"/>
        <v>1.2</v>
      </c>
    </row>
    <row r="474" spans="1:5" s="57" customFormat="1" ht="16.5" customHeight="1">
      <c r="A474" s="56">
        <v>2050799</v>
      </c>
      <c r="B474" s="61" t="s">
        <v>372</v>
      </c>
      <c r="C474" s="61">
        <v>0</v>
      </c>
      <c r="D474" s="61">
        <v>223</v>
      </c>
      <c r="E474" s="143">
        <f t="shared" si="9"/>
        <v>0</v>
      </c>
    </row>
    <row r="475" spans="1:5" s="57" customFormat="1" ht="16.5" customHeight="1">
      <c r="A475" s="56">
        <v>20508</v>
      </c>
      <c r="B475" s="61" t="s">
        <v>373</v>
      </c>
      <c r="C475" s="61">
        <f>SUM(C476:C480)</f>
        <v>4416</v>
      </c>
      <c r="D475" s="61">
        <v>3705</v>
      </c>
      <c r="E475" s="143">
        <f t="shared" si="9"/>
        <v>1.1919028340080973</v>
      </c>
    </row>
    <row r="476" spans="1:5" s="57" customFormat="1" ht="16.5" customHeight="1">
      <c r="A476" s="56">
        <v>2050801</v>
      </c>
      <c r="B476" s="61" t="s">
        <v>374</v>
      </c>
      <c r="C476" s="61">
        <v>485</v>
      </c>
      <c r="D476" s="61">
        <v>530</v>
      </c>
      <c r="E476" s="143">
        <f t="shared" si="9"/>
        <v>0.9150943396226415</v>
      </c>
    </row>
    <row r="477" spans="1:5" s="57" customFormat="1" ht="16.5" customHeight="1">
      <c r="A477" s="56">
        <v>2050802</v>
      </c>
      <c r="B477" s="61" t="s">
        <v>375</v>
      </c>
      <c r="C477" s="61">
        <v>3604</v>
      </c>
      <c r="D477" s="61">
        <v>2842</v>
      </c>
      <c r="E477" s="143">
        <f t="shared" si="9"/>
        <v>1.2681210415200563</v>
      </c>
    </row>
    <row r="478" spans="1:5" s="57" customFormat="1" ht="16.5" customHeight="1">
      <c r="A478" s="56">
        <v>2050803</v>
      </c>
      <c r="B478" s="61" t="s">
        <v>376</v>
      </c>
      <c r="C478" s="61">
        <v>220</v>
      </c>
      <c r="D478" s="61">
        <v>233</v>
      </c>
      <c r="E478" s="143">
        <f t="shared" si="9"/>
        <v>0.944206008583691</v>
      </c>
    </row>
    <row r="479" spans="1:5" s="57" customFormat="1" ht="16.5" customHeight="1">
      <c r="A479" s="56">
        <v>2050804</v>
      </c>
      <c r="B479" s="61" t="s">
        <v>377</v>
      </c>
      <c r="C479" s="61">
        <v>0</v>
      </c>
      <c r="D479" s="61">
        <v>0</v>
      </c>
      <c r="E479" s="143" t="str">
        <f t="shared" si="9"/>
        <v>-</v>
      </c>
    </row>
    <row r="480" spans="1:5" s="57" customFormat="1" ht="16.5" customHeight="1">
      <c r="A480" s="56">
        <v>2050899</v>
      </c>
      <c r="B480" s="61" t="s">
        <v>378</v>
      </c>
      <c r="C480" s="61">
        <v>107</v>
      </c>
      <c r="D480" s="61">
        <v>100</v>
      </c>
      <c r="E480" s="143">
        <f t="shared" si="9"/>
        <v>1.07</v>
      </c>
    </row>
    <row r="481" spans="1:5" s="57" customFormat="1" ht="16.5" customHeight="1">
      <c r="A481" s="56">
        <v>20509</v>
      </c>
      <c r="B481" s="61" t="s">
        <v>379</v>
      </c>
      <c r="C481" s="61">
        <f>SUM(C482:C487)</f>
        <v>52291</v>
      </c>
      <c r="D481" s="61">
        <v>49379</v>
      </c>
      <c r="E481" s="143">
        <f t="shared" si="9"/>
        <v>1.058972437675935</v>
      </c>
    </row>
    <row r="482" spans="1:5" s="57" customFormat="1" ht="16.5" customHeight="1">
      <c r="A482" s="56">
        <v>2050901</v>
      </c>
      <c r="B482" s="61" t="s">
        <v>380</v>
      </c>
      <c r="C482" s="61">
        <v>2693</v>
      </c>
      <c r="D482" s="61">
        <v>2073</v>
      </c>
      <c r="E482" s="143">
        <f t="shared" si="9"/>
        <v>1.2990834539315002</v>
      </c>
    </row>
    <row r="483" spans="1:5" s="57" customFormat="1" ht="16.5" customHeight="1">
      <c r="A483" s="56">
        <v>2050902</v>
      </c>
      <c r="B483" s="61" t="s">
        <v>381</v>
      </c>
      <c r="C483" s="61">
        <v>824</v>
      </c>
      <c r="D483" s="61">
        <v>162</v>
      </c>
      <c r="E483" s="143">
        <f t="shared" si="9"/>
        <v>5.08641975308642</v>
      </c>
    </row>
    <row r="484" spans="1:5" s="57" customFormat="1" ht="16.5" customHeight="1">
      <c r="A484" s="56">
        <v>2050903</v>
      </c>
      <c r="B484" s="61" t="s">
        <v>382</v>
      </c>
      <c r="C484" s="61">
        <v>200</v>
      </c>
      <c r="D484" s="61">
        <v>1070</v>
      </c>
      <c r="E484" s="143">
        <f t="shared" si="9"/>
        <v>0.18691588785046728</v>
      </c>
    </row>
    <row r="485" spans="1:5" s="57" customFormat="1" ht="16.5" customHeight="1">
      <c r="A485" s="56">
        <v>2050904</v>
      </c>
      <c r="B485" s="61" t="s">
        <v>383</v>
      </c>
      <c r="C485" s="61">
        <v>40</v>
      </c>
      <c r="D485" s="61">
        <v>300</v>
      </c>
      <c r="E485" s="143">
        <f t="shared" si="9"/>
        <v>0.13333333333333333</v>
      </c>
    </row>
    <row r="486" spans="1:5" s="57" customFormat="1" ht="16.5" customHeight="1">
      <c r="A486" s="56">
        <v>2050905</v>
      </c>
      <c r="B486" s="61" t="s">
        <v>384</v>
      </c>
      <c r="C486" s="61">
        <v>0</v>
      </c>
      <c r="D486" s="61">
        <v>0</v>
      </c>
      <c r="E486" s="143" t="str">
        <f t="shared" si="9"/>
        <v>-</v>
      </c>
    </row>
    <row r="487" spans="1:5" s="57" customFormat="1" ht="16.5" customHeight="1">
      <c r="A487" s="56">
        <v>2050999</v>
      </c>
      <c r="B487" s="61" t="s">
        <v>385</v>
      </c>
      <c r="C487" s="61">
        <v>48534</v>
      </c>
      <c r="D487" s="61">
        <v>45774</v>
      </c>
      <c r="E487" s="143">
        <f t="shared" si="9"/>
        <v>1.0602962380390615</v>
      </c>
    </row>
    <row r="488" spans="1:5" s="57" customFormat="1" ht="16.5" customHeight="1">
      <c r="A488" s="56">
        <v>20599</v>
      </c>
      <c r="B488" s="61" t="s">
        <v>386</v>
      </c>
      <c r="C488" s="61">
        <f>C489</f>
        <v>24324</v>
      </c>
      <c r="D488" s="61">
        <v>37012</v>
      </c>
      <c r="E488" s="143">
        <f t="shared" si="9"/>
        <v>0.6571922619690911</v>
      </c>
    </row>
    <row r="489" spans="1:5" s="57" customFormat="1" ht="16.5" customHeight="1">
      <c r="A489" s="56">
        <v>2059999</v>
      </c>
      <c r="B489" s="61" t="s">
        <v>387</v>
      </c>
      <c r="C489" s="61">
        <v>24324</v>
      </c>
      <c r="D489" s="61">
        <v>37012</v>
      </c>
      <c r="E489" s="143">
        <f t="shared" si="9"/>
        <v>0.6571922619690911</v>
      </c>
    </row>
    <row r="490" spans="1:5" s="57" customFormat="1" ht="16.5" customHeight="1">
      <c r="A490" s="56">
        <v>206</v>
      </c>
      <c r="B490" s="61" t="s">
        <v>388</v>
      </c>
      <c r="C490" s="61">
        <f>SUM(C491,C496,C505,C511,C517,C522,C527,C534,C538,C541)</f>
        <v>54655</v>
      </c>
      <c r="D490" s="61">
        <v>36602</v>
      </c>
      <c r="E490" s="143">
        <f t="shared" si="9"/>
        <v>1.49322441396645</v>
      </c>
    </row>
    <row r="491" spans="1:5" s="57" customFormat="1" ht="16.5" customHeight="1">
      <c r="A491" s="56">
        <v>20601</v>
      </c>
      <c r="B491" s="61" t="s">
        <v>389</v>
      </c>
      <c r="C491" s="61">
        <f>SUM(C492:C495)</f>
        <v>17116</v>
      </c>
      <c r="D491" s="61">
        <v>2061</v>
      </c>
      <c r="E491" s="143">
        <f t="shared" si="9"/>
        <v>8.304706453178069</v>
      </c>
    </row>
    <row r="492" spans="1:5" s="57" customFormat="1" ht="16.5" customHeight="1">
      <c r="A492" s="56">
        <v>2060101</v>
      </c>
      <c r="B492" s="61" t="s">
        <v>59</v>
      </c>
      <c r="C492" s="61">
        <v>2434</v>
      </c>
      <c r="D492" s="61">
        <v>1485</v>
      </c>
      <c r="E492" s="143">
        <f t="shared" si="9"/>
        <v>1.639057239057239</v>
      </c>
    </row>
    <row r="493" spans="1:5" s="57" customFormat="1" ht="16.5" customHeight="1">
      <c r="A493" s="56">
        <v>2060102</v>
      </c>
      <c r="B493" s="61" t="s">
        <v>60</v>
      </c>
      <c r="C493" s="61">
        <v>14325</v>
      </c>
      <c r="D493" s="61">
        <v>245</v>
      </c>
      <c r="E493" s="143">
        <f t="shared" si="9"/>
        <v>58.46938775510204</v>
      </c>
    </row>
    <row r="494" spans="1:5" s="57" customFormat="1" ht="16.5" customHeight="1">
      <c r="A494" s="56">
        <v>2060103</v>
      </c>
      <c r="B494" s="61" t="s">
        <v>61</v>
      </c>
      <c r="C494" s="61">
        <v>0</v>
      </c>
      <c r="D494" s="61">
        <v>0</v>
      </c>
      <c r="E494" s="143" t="str">
        <f t="shared" si="9"/>
        <v>-</v>
      </c>
    </row>
    <row r="495" spans="1:5" s="57" customFormat="1" ht="16.5" customHeight="1">
      <c r="A495" s="56">
        <v>2060199</v>
      </c>
      <c r="B495" s="61" t="s">
        <v>390</v>
      </c>
      <c r="C495" s="61">
        <v>357</v>
      </c>
      <c r="D495" s="61">
        <v>331</v>
      </c>
      <c r="E495" s="143">
        <f t="shared" si="9"/>
        <v>1.0785498489425982</v>
      </c>
    </row>
    <row r="496" spans="1:5" s="57" customFormat="1" ht="16.5" customHeight="1">
      <c r="A496" s="56">
        <v>20602</v>
      </c>
      <c r="B496" s="61" t="s">
        <v>391</v>
      </c>
      <c r="C496" s="61">
        <f>SUM(C497:C504)</f>
        <v>36</v>
      </c>
      <c r="D496" s="61">
        <v>5</v>
      </c>
      <c r="E496" s="143">
        <f t="shared" si="9"/>
        <v>7.2</v>
      </c>
    </row>
    <row r="497" spans="1:5" s="57" customFormat="1" ht="16.5" customHeight="1">
      <c r="A497" s="56">
        <v>2060201</v>
      </c>
      <c r="B497" s="61" t="s">
        <v>392</v>
      </c>
      <c r="C497" s="61">
        <v>2</v>
      </c>
      <c r="D497" s="61">
        <v>0</v>
      </c>
      <c r="E497" s="143" t="str">
        <f t="shared" si="9"/>
        <v>-</v>
      </c>
    </row>
    <row r="498" spans="1:5" s="57" customFormat="1" ht="16.5" customHeight="1">
      <c r="A498" s="56">
        <v>2060202</v>
      </c>
      <c r="B498" s="61" t="s">
        <v>393</v>
      </c>
      <c r="C498" s="61">
        <v>10</v>
      </c>
      <c r="D498" s="61">
        <v>5</v>
      </c>
      <c r="E498" s="143">
        <f t="shared" si="9"/>
        <v>2</v>
      </c>
    </row>
    <row r="499" spans="1:5" s="57" customFormat="1" ht="16.5" customHeight="1">
      <c r="A499" s="56">
        <v>2060203</v>
      </c>
      <c r="B499" s="61" t="s">
        <v>394</v>
      </c>
      <c r="C499" s="61">
        <v>0</v>
      </c>
      <c r="D499" s="61">
        <v>0</v>
      </c>
      <c r="E499" s="143" t="str">
        <f t="shared" si="9"/>
        <v>-</v>
      </c>
    </row>
    <row r="500" spans="1:5" s="57" customFormat="1" ht="16.5" customHeight="1">
      <c r="A500" s="56">
        <v>2060204</v>
      </c>
      <c r="B500" s="61" t="s">
        <v>395</v>
      </c>
      <c r="C500" s="61">
        <v>0</v>
      </c>
      <c r="D500" s="61">
        <v>0</v>
      </c>
      <c r="E500" s="143" t="str">
        <f t="shared" si="9"/>
        <v>-</v>
      </c>
    </row>
    <row r="501" spans="1:5" s="57" customFormat="1" ht="16.5" customHeight="1">
      <c r="A501" s="56">
        <v>2060205</v>
      </c>
      <c r="B501" s="61" t="s">
        <v>396</v>
      </c>
      <c r="C501" s="61">
        <v>0</v>
      </c>
      <c r="D501" s="61">
        <v>0</v>
      </c>
      <c r="E501" s="143" t="str">
        <f t="shared" si="9"/>
        <v>-</v>
      </c>
    </row>
    <row r="502" spans="1:5" s="57" customFormat="1" ht="16.5" customHeight="1">
      <c r="A502" s="56">
        <v>2060206</v>
      </c>
      <c r="B502" s="61" t="s">
        <v>397</v>
      </c>
      <c r="C502" s="61">
        <v>19</v>
      </c>
      <c r="D502" s="61">
        <v>0</v>
      </c>
      <c r="E502" s="143" t="str">
        <f t="shared" si="9"/>
        <v>-</v>
      </c>
    </row>
    <row r="503" spans="1:5" s="57" customFormat="1" ht="16.5" customHeight="1">
      <c r="A503" s="56">
        <v>2060207</v>
      </c>
      <c r="B503" s="61" t="s">
        <v>398</v>
      </c>
      <c r="C503" s="61">
        <v>0</v>
      </c>
      <c r="D503" s="61">
        <v>0</v>
      </c>
      <c r="E503" s="143" t="str">
        <f t="shared" si="9"/>
        <v>-</v>
      </c>
    </row>
    <row r="504" spans="1:5" s="57" customFormat="1" ht="16.5" customHeight="1">
      <c r="A504" s="56">
        <v>2060299</v>
      </c>
      <c r="B504" s="61" t="s">
        <v>399</v>
      </c>
      <c r="C504" s="61">
        <v>5</v>
      </c>
      <c r="D504" s="61">
        <v>0</v>
      </c>
      <c r="E504" s="143" t="str">
        <f t="shared" si="9"/>
        <v>-</v>
      </c>
    </row>
    <row r="505" spans="1:5" s="57" customFormat="1" ht="16.5" customHeight="1">
      <c r="A505" s="56">
        <v>20603</v>
      </c>
      <c r="B505" s="61" t="s">
        <v>400</v>
      </c>
      <c r="C505" s="61">
        <f>SUM(C506:C510)</f>
        <v>100</v>
      </c>
      <c r="D505" s="61">
        <v>100</v>
      </c>
      <c r="E505" s="143">
        <f t="shared" si="9"/>
        <v>1</v>
      </c>
    </row>
    <row r="506" spans="1:5" s="57" customFormat="1" ht="16.5" customHeight="1">
      <c r="A506" s="56">
        <v>2060301</v>
      </c>
      <c r="B506" s="61" t="s">
        <v>392</v>
      </c>
      <c r="C506" s="61">
        <v>0</v>
      </c>
      <c r="D506" s="61">
        <v>0</v>
      </c>
      <c r="E506" s="143" t="str">
        <f t="shared" si="9"/>
        <v>-</v>
      </c>
    </row>
    <row r="507" spans="1:5" s="57" customFormat="1" ht="16.5" customHeight="1">
      <c r="A507" s="56">
        <v>2060302</v>
      </c>
      <c r="B507" s="61" t="s">
        <v>401</v>
      </c>
      <c r="C507" s="61">
        <v>100</v>
      </c>
      <c r="D507" s="61">
        <v>100</v>
      </c>
      <c r="E507" s="143">
        <f t="shared" si="9"/>
        <v>1</v>
      </c>
    </row>
    <row r="508" spans="1:5" s="57" customFormat="1" ht="16.5" customHeight="1">
      <c r="A508" s="56">
        <v>2060303</v>
      </c>
      <c r="B508" s="61" t="s">
        <v>402</v>
      </c>
      <c r="C508" s="61">
        <v>0</v>
      </c>
      <c r="D508" s="61">
        <v>0</v>
      </c>
      <c r="E508" s="143" t="str">
        <f t="shared" si="9"/>
        <v>-</v>
      </c>
    </row>
    <row r="509" spans="1:5" s="57" customFormat="1" ht="16.5" customHeight="1">
      <c r="A509" s="56">
        <v>2060304</v>
      </c>
      <c r="B509" s="61" t="s">
        <v>403</v>
      </c>
      <c r="C509" s="61">
        <v>0</v>
      </c>
      <c r="D509" s="61">
        <v>0</v>
      </c>
      <c r="E509" s="143" t="str">
        <f t="shared" si="9"/>
        <v>-</v>
      </c>
    </row>
    <row r="510" spans="1:5" s="57" customFormat="1" ht="16.5" customHeight="1">
      <c r="A510" s="56">
        <v>2060399</v>
      </c>
      <c r="B510" s="61" t="s">
        <v>404</v>
      </c>
      <c r="C510" s="61">
        <v>0</v>
      </c>
      <c r="D510" s="61">
        <v>0</v>
      </c>
      <c r="E510" s="143" t="str">
        <f t="shared" si="9"/>
        <v>-</v>
      </c>
    </row>
    <row r="511" spans="1:5" s="57" customFormat="1" ht="16.5" customHeight="1">
      <c r="A511" s="56">
        <v>20604</v>
      </c>
      <c r="B511" s="61" t="s">
        <v>405</v>
      </c>
      <c r="C511" s="61">
        <f>SUM(C512:C516)</f>
        <v>9814</v>
      </c>
      <c r="D511" s="61">
        <v>7911</v>
      </c>
      <c r="E511" s="143">
        <f t="shared" si="9"/>
        <v>1.2405511313361142</v>
      </c>
    </row>
    <row r="512" spans="1:5" s="57" customFormat="1" ht="16.5" customHeight="1">
      <c r="A512" s="56">
        <v>2060401</v>
      </c>
      <c r="B512" s="61" t="s">
        <v>392</v>
      </c>
      <c r="C512" s="61">
        <v>3</v>
      </c>
      <c r="D512" s="61">
        <v>24</v>
      </c>
      <c r="E512" s="143">
        <f t="shared" si="9"/>
        <v>0.125</v>
      </c>
    </row>
    <row r="513" spans="1:5" s="57" customFormat="1" ht="16.5" customHeight="1">
      <c r="A513" s="56">
        <v>2060402</v>
      </c>
      <c r="B513" s="61" t="s">
        <v>406</v>
      </c>
      <c r="C513" s="61">
        <v>1090</v>
      </c>
      <c r="D513" s="61">
        <v>1150</v>
      </c>
      <c r="E513" s="143">
        <f t="shared" si="9"/>
        <v>0.9478260869565217</v>
      </c>
    </row>
    <row r="514" spans="1:5" s="57" customFormat="1" ht="16.5" customHeight="1">
      <c r="A514" s="56">
        <v>2060403</v>
      </c>
      <c r="B514" s="61" t="s">
        <v>407</v>
      </c>
      <c r="C514" s="61">
        <v>4891</v>
      </c>
      <c r="D514" s="61">
        <v>4021</v>
      </c>
      <c r="E514" s="143">
        <f t="shared" si="9"/>
        <v>1.2163640885351903</v>
      </c>
    </row>
    <row r="515" spans="1:5" s="57" customFormat="1" ht="16.5" customHeight="1">
      <c r="A515" s="56">
        <v>2060404</v>
      </c>
      <c r="B515" s="61" t="s">
        <v>408</v>
      </c>
      <c r="C515" s="61">
        <v>1039</v>
      </c>
      <c r="D515" s="61">
        <v>190</v>
      </c>
      <c r="E515" s="143">
        <f t="shared" si="9"/>
        <v>5.468421052631579</v>
      </c>
    </row>
    <row r="516" spans="1:5" s="57" customFormat="1" ht="16.5" customHeight="1">
      <c r="A516" s="56">
        <v>2060499</v>
      </c>
      <c r="B516" s="61" t="s">
        <v>409</v>
      </c>
      <c r="C516" s="61">
        <v>2791</v>
      </c>
      <c r="D516" s="61">
        <v>2526</v>
      </c>
      <c r="E516" s="143">
        <f t="shared" si="9"/>
        <v>1.1049089469517024</v>
      </c>
    </row>
    <row r="517" spans="1:5" s="57" customFormat="1" ht="16.5" customHeight="1">
      <c r="A517" s="56">
        <v>20605</v>
      </c>
      <c r="B517" s="61" t="s">
        <v>410</v>
      </c>
      <c r="C517" s="61">
        <f>SUM(C518:C521)</f>
        <v>64</v>
      </c>
      <c r="D517" s="61">
        <v>283</v>
      </c>
      <c r="E517" s="143">
        <f t="shared" si="9"/>
        <v>0.22614840989399293</v>
      </c>
    </row>
    <row r="518" spans="1:5" s="57" customFormat="1" ht="16.5" customHeight="1">
      <c r="A518" s="56">
        <v>2060501</v>
      </c>
      <c r="B518" s="61" t="s">
        <v>392</v>
      </c>
      <c r="C518" s="61">
        <v>41</v>
      </c>
      <c r="D518" s="61">
        <v>55</v>
      </c>
      <c r="E518" s="143">
        <f t="shared" si="9"/>
        <v>0.7454545454545455</v>
      </c>
    </row>
    <row r="519" spans="1:5" s="57" customFormat="1" ht="16.5" customHeight="1">
      <c r="A519" s="56">
        <v>2060502</v>
      </c>
      <c r="B519" s="61" t="s">
        <v>411</v>
      </c>
      <c r="C519" s="61">
        <v>18</v>
      </c>
      <c r="D519" s="61">
        <v>93</v>
      </c>
      <c r="E519" s="143">
        <f t="shared" si="9"/>
        <v>0.1935483870967742</v>
      </c>
    </row>
    <row r="520" spans="1:5" s="57" customFormat="1" ht="16.5" customHeight="1">
      <c r="A520" s="56">
        <v>2060503</v>
      </c>
      <c r="B520" s="61" t="s">
        <v>412</v>
      </c>
      <c r="C520" s="61">
        <v>5</v>
      </c>
      <c r="D520" s="61">
        <v>125</v>
      </c>
      <c r="E520" s="143">
        <f t="shared" si="9"/>
        <v>0.04</v>
      </c>
    </row>
    <row r="521" spans="1:5" s="57" customFormat="1" ht="16.5" customHeight="1">
      <c r="A521" s="56">
        <v>2060599</v>
      </c>
      <c r="B521" s="61" t="s">
        <v>413</v>
      </c>
      <c r="C521" s="61">
        <v>0</v>
      </c>
      <c r="D521" s="61">
        <v>10</v>
      </c>
      <c r="E521" s="143">
        <f t="shared" si="9"/>
        <v>0</v>
      </c>
    </row>
    <row r="522" spans="1:5" s="57" customFormat="1" ht="16.5" customHeight="1">
      <c r="A522" s="56">
        <v>20606</v>
      </c>
      <c r="B522" s="61" t="s">
        <v>414</v>
      </c>
      <c r="C522" s="61">
        <f>SUM(C523:C526)</f>
        <v>50</v>
      </c>
      <c r="D522" s="61">
        <v>0</v>
      </c>
      <c r="E522" s="143" t="str">
        <f t="shared" si="9"/>
        <v>-</v>
      </c>
    </row>
    <row r="523" spans="1:5" s="57" customFormat="1" ht="16.5" customHeight="1">
      <c r="A523" s="56">
        <v>2060601</v>
      </c>
      <c r="B523" s="61" t="s">
        <v>415</v>
      </c>
      <c r="C523" s="61">
        <v>0</v>
      </c>
      <c r="D523" s="61">
        <v>0</v>
      </c>
      <c r="E523" s="143" t="str">
        <f t="shared" si="9"/>
        <v>-</v>
      </c>
    </row>
    <row r="524" spans="1:5" s="57" customFormat="1" ht="16.5" customHeight="1">
      <c r="A524" s="56">
        <v>2060602</v>
      </c>
      <c r="B524" s="61" t="s">
        <v>416</v>
      </c>
      <c r="C524" s="61">
        <v>0</v>
      </c>
      <c r="D524" s="61">
        <v>0</v>
      </c>
      <c r="E524" s="143" t="str">
        <f t="shared" si="9"/>
        <v>-</v>
      </c>
    </row>
    <row r="525" spans="1:5" s="57" customFormat="1" ht="16.5" customHeight="1">
      <c r="A525" s="56">
        <v>2060603</v>
      </c>
      <c r="B525" s="61" t="s">
        <v>417</v>
      </c>
      <c r="C525" s="61">
        <v>0</v>
      </c>
      <c r="D525" s="61">
        <v>0</v>
      </c>
      <c r="E525" s="143" t="str">
        <f aca="true" t="shared" si="10" ref="E525:E588">IF(D525=0,"-",C525/D525)</f>
        <v>-</v>
      </c>
    </row>
    <row r="526" spans="1:5" s="57" customFormat="1" ht="16.5" customHeight="1">
      <c r="A526" s="56">
        <v>2060699</v>
      </c>
      <c r="B526" s="61" t="s">
        <v>418</v>
      </c>
      <c r="C526" s="61">
        <v>50</v>
      </c>
      <c r="D526" s="61">
        <v>0</v>
      </c>
      <c r="E526" s="143" t="str">
        <f t="shared" si="10"/>
        <v>-</v>
      </c>
    </row>
    <row r="527" spans="1:5" s="57" customFormat="1" ht="16.5" customHeight="1">
      <c r="A527" s="56">
        <v>20607</v>
      </c>
      <c r="B527" s="61" t="s">
        <v>419</v>
      </c>
      <c r="C527" s="61">
        <f>SUM(C528:C533)</f>
        <v>1347</v>
      </c>
      <c r="D527" s="61">
        <v>1040</v>
      </c>
      <c r="E527" s="143">
        <f t="shared" si="10"/>
        <v>1.2951923076923078</v>
      </c>
    </row>
    <row r="528" spans="1:5" s="57" customFormat="1" ht="16.5" customHeight="1">
      <c r="A528" s="56">
        <v>2060701</v>
      </c>
      <c r="B528" s="61" t="s">
        <v>392</v>
      </c>
      <c r="C528" s="61">
        <v>619</v>
      </c>
      <c r="D528" s="61">
        <v>505</v>
      </c>
      <c r="E528" s="143">
        <f t="shared" si="10"/>
        <v>1.2257425742574257</v>
      </c>
    </row>
    <row r="529" spans="1:5" s="57" customFormat="1" ht="16.5" customHeight="1">
      <c r="A529" s="56">
        <v>2060702</v>
      </c>
      <c r="B529" s="61" t="s">
        <v>420</v>
      </c>
      <c r="C529" s="61">
        <v>217</v>
      </c>
      <c r="D529" s="61">
        <v>182</v>
      </c>
      <c r="E529" s="143">
        <f t="shared" si="10"/>
        <v>1.1923076923076923</v>
      </c>
    </row>
    <row r="530" spans="1:5" s="57" customFormat="1" ht="16.5" customHeight="1">
      <c r="A530" s="56">
        <v>2060703</v>
      </c>
      <c r="B530" s="61" t="s">
        <v>421</v>
      </c>
      <c r="C530" s="61">
        <v>0</v>
      </c>
      <c r="D530" s="61">
        <v>0</v>
      </c>
      <c r="E530" s="143" t="str">
        <f t="shared" si="10"/>
        <v>-</v>
      </c>
    </row>
    <row r="531" spans="1:5" s="57" customFormat="1" ht="16.5" customHeight="1">
      <c r="A531" s="56">
        <v>2060704</v>
      </c>
      <c r="B531" s="61" t="s">
        <v>422</v>
      </c>
      <c r="C531" s="61">
        <v>10</v>
      </c>
      <c r="D531" s="61">
        <v>23</v>
      </c>
      <c r="E531" s="143">
        <f t="shared" si="10"/>
        <v>0.43478260869565216</v>
      </c>
    </row>
    <row r="532" spans="1:5" s="57" customFormat="1" ht="16.5" customHeight="1">
      <c r="A532" s="56">
        <v>2060705</v>
      </c>
      <c r="B532" s="61" t="s">
        <v>423</v>
      </c>
      <c r="C532" s="61">
        <v>128</v>
      </c>
      <c r="D532" s="61">
        <v>51</v>
      </c>
      <c r="E532" s="143">
        <f t="shared" si="10"/>
        <v>2.5098039215686274</v>
      </c>
    </row>
    <row r="533" spans="1:5" s="57" customFormat="1" ht="16.5" customHeight="1">
      <c r="A533" s="56">
        <v>2060799</v>
      </c>
      <c r="B533" s="61" t="s">
        <v>424</v>
      </c>
      <c r="C533" s="61">
        <v>373</v>
      </c>
      <c r="D533" s="61">
        <v>279</v>
      </c>
      <c r="E533" s="143">
        <f t="shared" si="10"/>
        <v>1.3369175627240144</v>
      </c>
    </row>
    <row r="534" spans="1:5" s="57" customFormat="1" ht="16.5" customHeight="1">
      <c r="A534" s="56">
        <v>20608</v>
      </c>
      <c r="B534" s="61" t="s">
        <v>425</v>
      </c>
      <c r="C534" s="61">
        <f>SUM(C535:C537)</f>
        <v>33</v>
      </c>
      <c r="D534" s="61">
        <v>14</v>
      </c>
      <c r="E534" s="143">
        <f t="shared" si="10"/>
        <v>2.357142857142857</v>
      </c>
    </row>
    <row r="535" spans="1:5" s="57" customFormat="1" ht="16.5" customHeight="1">
      <c r="A535" s="56">
        <v>2060801</v>
      </c>
      <c r="B535" s="61" t="s">
        <v>426</v>
      </c>
      <c r="C535" s="61">
        <v>0</v>
      </c>
      <c r="D535" s="61">
        <v>0</v>
      </c>
      <c r="E535" s="143" t="str">
        <f t="shared" si="10"/>
        <v>-</v>
      </c>
    </row>
    <row r="536" spans="1:5" s="57" customFormat="1" ht="16.5" customHeight="1">
      <c r="A536" s="56">
        <v>2060802</v>
      </c>
      <c r="B536" s="61" t="s">
        <v>427</v>
      </c>
      <c r="C536" s="61">
        <v>0</v>
      </c>
      <c r="D536" s="61">
        <v>0</v>
      </c>
      <c r="E536" s="143" t="str">
        <f t="shared" si="10"/>
        <v>-</v>
      </c>
    </row>
    <row r="537" spans="1:5" s="57" customFormat="1" ht="16.5" customHeight="1">
      <c r="A537" s="56">
        <v>2060899</v>
      </c>
      <c r="B537" s="61" t="s">
        <v>428</v>
      </c>
      <c r="C537" s="61">
        <v>33</v>
      </c>
      <c r="D537" s="61">
        <v>14</v>
      </c>
      <c r="E537" s="143">
        <f t="shared" si="10"/>
        <v>2.357142857142857</v>
      </c>
    </row>
    <row r="538" spans="1:5" s="57" customFormat="1" ht="16.5" customHeight="1">
      <c r="A538" s="56">
        <v>20609</v>
      </c>
      <c r="B538" s="61" t="s">
        <v>429</v>
      </c>
      <c r="C538" s="61">
        <f>C539+C540</f>
        <v>526</v>
      </c>
      <c r="D538" s="61">
        <v>0</v>
      </c>
      <c r="E538" s="143" t="str">
        <f t="shared" si="10"/>
        <v>-</v>
      </c>
    </row>
    <row r="539" spans="1:5" s="57" customFormat="1" ht="16.5" customHeight="1">
      <c r="A539" s="56">
        <v>2060901</v>
      </c>
      <c r="B539" s="61" t="s">
        <v>430</v>
      </c>
      <c r="C539" s="61">
        <v>386</v>
      </c>
      <c r="D539" s="61">
        <v>0</v>
      </c>
      <c r="E539" s="143" t="str">
        <f t="shared" si="10"/>
        <v>-</v>
      </c>
    </row>
    <row r="540" spans="1:5" s="57" customFormat="1" ht="16.5" customHeight="1">
      <c r="A540" s="56">
        <v>2060902</v>
      </c>
      <c r="B540" s="61" t="s">
        <v>431</v>
      </c>
      <c r="C540" s="61">
        <v>140</v>
      </c>
      <c r="D540" s="61"/>
      <c r="E540" s="143" t="str">
        <f t="shared" si="10"/>
        <v>-</v>
      </c>
    </row>
    <row r="541" spans="1:5" s="57" customFormat="1" ht="16.5" customHeight="1">
      <c r="A541" s="56">
        <v>20699</v>
      </c>
      <c r="B541" s="61" t="s">
        <v>432</v>
      </c>
      <c r="C541" s="61">
        <f>SUM(C542:C545)</f>
        <v>25569</v>
      </c>
      <c r="D541" s="61">
        <v>25188</v>
      </c>
      <c r="E541" s="143">
        <f t="shared" si="10"/>
        <v>1.0151262505955216</v>
      </c>
    </row>
    <row r="542" spans="1:5" s="57" customFormat="1" ht="16.5" customHeight="1">
      <c r="A542" s="56">
        <v>2069901</v>
      </c>
      <c r="B542" s="61" t="s">
        <v>433</v>
      </c>
      <c r="C542" s="61">
        <v>9</v>
      </c>
      <c r="D542" s="61">
        <v>14</v>
      </c>
      <c r="E542" s="143">
        <f t="shared" si="10"/>
        <v>0.6428571428571429</v>
      </c>
    </row>
    <row r="543" spans="1:5" s="57" customFormat="1" ht="16.5" customHeight="1">
      <c r="A543" s="56">
        <v>2069902</v>
      </c>
      <c r="B543" s="61" t="s">
        <v>434</v>
      </c>
      <c r="C543" s="61">
        <v>0</v>
      </c>
      <c r="D543" s="61">
        <v>0</v>
      </c>
      <c r="E543" s="143" t="str">
        <f t="shared" si="10"/>
        <v>-</v>
      </c>
    </row>
    <row r="544" spans="1:5" s="57" customFormat="1" ht="16.5" customHeight="1">
      <c r="A544" s="56">
        <v>2069903</v>
      </c>
      <c r="B544" s="61" t="s">
        <v>435</v>
      </c>
      <c r="C544" s="61">
        <v>0</v>
      </c>
      <c r="D544" s="61">
        <v>0</v>
      </c>
      <c r="E544" s="143" t="str">
        <f t="shared" si="10"/>
        <v>-</v>
      </c>
    </row>
    <row r="545" spans="1:5" s="57" customFormat="1" ht="16.5" customHeight="1">
      <c r="A545" s="56">
        <v>2069999</v>
      </c>
      <c r="B545" s="61" t="s">
        <v>436</v>
      </c>
      <c r="C545" s="61">
        <v>25560</v>
      </c>
      <c r="D545" s="61">
        <v>25174</v>
      </c>
      <c r="E545" s="143">
        <f t="shared" si="10"/>
        <v>1.0153332803686343</v>
      </c>
    </row>
    <row r="546" spans="1:5" s="57" customFormat="1" ht="16.5" customHeight="1">
      <c r="A546" s="56">
        <v>207</v>
      </c>
      <c r="B546" s="61" t="s">
        <v>437</v>
      </c>
      <c r="C546" s="61">
        <f>SUM(C547,C561,C569,C580,C591)</f>
        <v>65673</v>
      </c>
      <c r="D546" s="61">
        <v>54101</v>
      </c>
      <c r="E546" s="143">
        <f t="shared" si="10"/>
        <v>1.2138962311232695</v>
      </c>
    </row>
    <row r="547" spans="1:5" s="57" customFormat="1" ht="16.5" customHeight="1">
      <c r="A547" s="56">
        <v>20701</v>
      </c>
      <c r="B547" s="61" t="s">
        <v>438</v>
      </c>
      <c r="C547" s="61">
        <f>SUM(C548:C560)</f>
        <v>24603</v>
      </c>
      <c r="D547" s="61">
        <v>22941</v>
      </c>
      <c r="E547" s="143">
        <f t="shared" si="10"/>
        <v>1.0724467111285472</v>
      </c>
    </row>
    <row r="548" spans="1:5" s="57" customFormat="1" ht="16.5" customHeight="1">
      <c r="A548" s="56">
        <v>2070101</v>
      </c>
      <c r="B548" s="61" t="s">
        <v>59</v>
      </c>
      <c r="C548" s="61">
        <v>4276</v>
      </c>
      <c r="D548" s="61">
        <v>3283</v>
      </c>
      <c r="E548" s="143">
        <f t="shared" si="10"/>
        <v>1.30246725555894</v>
      </c>
    </row>
    <row r="549" spans="1:5" s="57" customFormat="1" ht="16.5" customHeight="1">
      <c r="A549" s="56">
        <v>2070102</v>
      </c>
      <c r="B549" s="61" t="s">
        <v>60</v>
      </c>
      <c r="C549" s="61">
        <v>408</v>
      </c>
      <c r="D549" s="61">
        <v>335</v>
      </c>
      <c r="E549" s="143">
        <f t="shared" si="10"/>
        <v>1.217910447761194</v>
      </c>
    </row>
    <row r="550" spans="1:5" s="57" customFormat="1" ht="16.5" customHeight="1">
      <c r="A550" s="56">
        <v>2070103</v>
      </c>
      <c r="B550" s="61" t="s">
        <v>61</v>
      </c>
      <c r="C550" s="61">
        <v>2</v>
      </c>
      <c r="D550" s="61">
        <v>21</v>
      </c>
      <c r="E550" s="143">
        <f t="shared" si="10"/>
        <v>0.09523809523809523</v>
      </c>
    </row>
    <row r="551" spans="1:5" s="57" customFormat="1" ht="16.5" customHeight="1">
      <c r="A551" s="56">
        <v>2070104</v>
      </c>
      <c r="B551" s="61" t="s">
        <v>439</v>
      </c>
      <c r="C551" s="61">
        <v>1696</v>
      </c>
      <c r="D551" s="61">
        <v>2715</v>
      </c>
      <c r="E551" s="143">
        <f t="shared" si="10"/>
        <v>0.6246777163904236</v>
      </c>
    </row>
    <row r="552" spans="1:5" s="57" customFormat="1" ht="16.5" customHeight="1">
      <c r="A552" s="56">
        <v>2070105</v>
      </c>
      <c r="B552" s="61" t="s">
        <v>440</v>
      </c>
      <c r="C552" s="61">
        <v>36</v>
      </c>
      <c r="D552" s="61">
        <v>1547</v>
      </c>
      <c r="E552" s="143">
        <f t="shared" si="10"/>
        <v>0.023270846800258566</v>
      </c>
    </row>
    <row r="553" spans="1:5" s="57" customFormat="1" ht="16.5" customHeight="1">
      <c r="A553" s="56">
        <v>2070106</v>
      </c>
      <c r="B553" s="61" t="s">
        <v>441</v>
      </c>
      <c r="C553" s="61">
        <v>340</v>
      </c>
      <c r="D553" s="61">
        <v>261</v>
      </c>
      <c r="E553" s="143">
        <f t="shared" si="10"/>
        <v>1.3026819923371646</v>
      </c>
    </row>
    <row r="554" spans="1:5" s="57" customFormat="1" ht="16.5" customHeight="1">
      <c r="A554" s="56">
        <v>2070107</v>
      </c>
      <c r="B554" s="61" t="s">
        <v>442</v>
      </c>
      <c r="C554" s="61">
        <v>842</v>
      </c>
      <c r="D554" s="61">
        <v>590</v>
      </c>
      <c r="E554" s="143">
        <f t="shared" si="10"/>
        <v>1.4271186440677965</v>
      </c>
    </row>
    <row r="555" spans="1:5" s="57" customFormat="1" ht="16.5" customHeight="1">
      <c r="A555" s="56">
        <v>2070108</v>
      </c>
      <c r="B555" s="61" t="s">
        <v>443</v>
      </c>
      <c r="C555" s="61">
        <v>469</v>
      </c>
      <c r="D555" s="61">
        <v>1551</v>
      </c>
      <c r="E555" s="143">
        <f t="shared" si="10"/>
        <v>0.30238555770470665</v>
      </c>
    </row>
    <row r="556" spans="1:5" s="57" customFormat="1" ht="16.5" customHeight="1">
      <c r="A556" s="56">
        <v>2070109</v>
      </c>
      <c r="B556" s="61" t="s">
        <v>444</v>
      </c>
      <c r="C556" s="61">
        <v>1320</v>
      </c>
      <c r="D556" s="61">
        <v>2522</v>
      </c>
      <c r="E556" s="143">
        <f t="shared" si="10"/>
        <v>0.5233941316415543</v>
      </c>
    </row>
    <row r="557" spans="1:5" s="57" customFormat="1" ht="16.5" customHeight="1">
      <c r="A557" s="56">
        <v>2070110</v>
      </c>
      <c r="B557" s="61" t="s">
        <v>445</v>
      </c>
      <c r="C557" s="61">
        <v>89</v>
      </c>
      <c r="D557" s="61">
        <v>32</v>
      </c>
      <c r="E557" s="143">
        <f t="shared" si="10"/>
        <v>2.78125</v>
      </c>
    </row>
    <row r="558" spans="1:5" s="57" customFormat="1" ht="16.5" customHeight="1">
      <c r="A558" s="56">
        <v>2070111</v>
      </c>
      <c r="B558" s="61" t="s">
        <v>446</v>
      </c>
      <c r="C558" s="61">
        <v>546</v>
      </c>
      <c r="D558" s="61">
        <v>259</v>
      </c>
      <c r="E558" s="143">
        <f t="shared" si="10"/>
        <v>2.108108108108108</v>
      </c>
    </row>
    <row r="559" spans="1:5" s="57" customFormat="1" ht="16.5" customHeight="1">
      <c r="A559" s="56">
        <v>2070112</v>
      </c>
      <c r="B559" s="61" t="s">
        <v>447</v>
      </c>
      <c r="C559" s="61">
        <v>4242</v>
      </c>
      <c r="D559" s="61">
        <v>1055</v>
      </c>
      <c r="E559" s="143">
        <f t="shared" si="10"/>
        <v>4.02085308056872</v>
      </c>
    </row>
    <row r="560" spans="1:5" s="57" customFormat="1" ht="16.5" customHeight="1">
      <c r="A560" s="56">
        <v>2070199</v>
      </c>
      <c r="B560" s="61" t="s">
        <v>448</v>
      </c>
      <c r="C560" s="61">
        <v>10337</v>
      </c>
      <c r="D560" s="61">
        <v>8770</v>
      </c>
      <c r="E560" s="143">
        <f t="shared" si="10"/>
        <v>1.1786773090079818</v>
      </c>
    </row>
    <row r="561" spans="1:5" s="57" customFormat="1" ht="16.5" customHeight="1">
      <c r="A561" s="56">
        <v>20702</v>
      </c>
      <c r="B561" s="61" t="s">
        <v>449</v>
      </c>
      <c r="C561" s="61">
        <f>SUM(C562:C568)</f>
        <v>8857</v>
      </c>
      <c r="D561" s="61">
        <v>9592</v>
      </c>
      <c r="E561" s="143">
        <f t="shared" si="10"/>
        <v>0.9233736447039199</v>
      </c>
    </row>
    <row r="562" spans="1:5" s="57" customFormat="1" ht="16.5" customHeight="1">
      <c r="A562" s="56">
        <v>2070201</v>
      </c>
      <c r="B562" s="61" t="s">
        <v>59</v>
      </c>
      <c r="C562" s="61">
        <v>608</v>
      </c>
      <c r="D562" s="61">
        <v>584</v>
      </c>
      <c r="E562" s="143">
        <f t="shared" si="10"/>
        <v>1.0410958904109588</v>
      </c>
    </row>
    <row r="563" spans="1:5" s="57" customFormat="1" ht="16.5" customHeight="1">
      <c r="A563" s="56">
        <v>2070202</v>
      </c>
      <c r="B563" s="61" t="s">
        <v>60</v>
      </c>
      <c r="C563" s="61">
        <v>106</v>
      </c>
      <c r="D563" s="61">
        <v>96</v>
      </c>
      <c r="E563" s="143">
        <f t="shared" si="10"/>
        <v>1.1041666666666667</v>
      </c>
    </row>
    <row r="564" spans="1:5" s="57" customFormat="1" ht="16.5" customHeight="1">
      <c r="A564" s="56">
        <v>2070203</v>
      </c>
      <c r="B564" s="61" t="s">
        <v>61</v>
      </c>
      <c r="C564" s="61">
        <v>0</v>
      </c>
      <c r="D564" s="61">
        <v>0</v>
      </c>
      <c r="E564" s="143" t="str">
        <f t="shared" si="10"/>
        <v>-</v>
      </c>
    </row>
    <row r="565" spans="1:5" s="57" customFormat="1" ht="16.5" customHeight="1">
      <c r="A565" s="56">
        <v>2070204</v>
      </c>
      <c r="B565" s="61" t="s">
        <v>450</v>
      </c>
      <c r="C565" s="61">
        <v>1187</v>
      </c>
      <c r="D565" s="61">
        <v>1052</v>
      </c>
      <c r="E565" s="143">
        <f t="shared" si="10"/>
        <v>1.1283269961977187</v>
      </c>
    </row>
    <row r="566" spans="1:5" s="57" customFormat="1" ht="16.5" customHeight="1">
      <c r="A566" s="56">
        <v>2070205</v>
      </c>
      <c r="B566" s="61" t="s">
        <v>451</v>
      </c>
      <c r="C566" s="61">
        <v>4578</v>
      </c>
      <c r="D566" s="61">
        <v>4181</v>
      </c>
      <c r="E566" s="143">
        <f t="shared" si="10"/>
        <v>1.094953360440086</v>
      </c>
    </row>
    <row r="567" spans="1:5" s="57" customFormat="1" ht="16.5" customHeight="1">
      <c r="A567" s="56">
        <v>2070206</v>
      </c>
      <c r="B567" s="61" t="s">
        <v>452</v>
      </c>
      <c r="C567" s="61">
        <v>43</v>
      </c>
      <c r="D567" s="61">
        <v>840</v>
      </c>
      <c r="E567" s="143">
        <f t="shared" si="10"/>
        <v>0.05119047619047619</v>
      </c>
    </row>
    <row r="568" spans="1:5" s="57" customFormat="1" ht="16.5" customHeight="1">
      <c r="A568" s="56">
        <v>2070299</v>
      </c>
      <c r="B568" s="61" t="s">
        <v>453</v>
      </c>
      <c r="C568" s="61">
        <v>2335</v>
      </c>
      <c r="D568" s="61">
        <v>2839</v>
      </c>
      <c r="E568" s="143">
        <f t="shared" si="10"/>
        <v>0.8224727016555125</v>
      </c>
    </row>
    <row r="569" spans="1:5" s="57" customFormat="1" ht="16.5" customHeight="1">
      <c r="A569" s="56">
        <v>20703</v>
      </c>
      <c r="B569" s="61" t="s">
        <v>454</v>
      </c>
      <c r="C569" s="61">
        <f>SUM(C570:C579)</f>
        <v>12012</v>
      </c>
      <c r="D569" s="61">
        <v>3456</v>
      </c>
      <c r="E569" s="143">
        <f t="shared" si="10"/>
        <v>3.4756944444444446</v>
      </c>
    </row>
    <row r="570" spans="1:5" s="57" customFormat="1" ht="16.5" customHeight="1">
      <c r="A570" s="56">
        <v>2070301</v>
      </c>
      <c r="B570" s="61" t="s">
        <v>59</v>
      </c>
      <c r="C570" s="61">
        <v>484</v>
      </c>
      <c r="D570" s="61">
        <v>744</v>
      </c>
      <c r="E570" s="143">
        <f t="shared" si="10"/>
        <v>0.6505376344086021</v>
      </c>
    </row>
    <row r="571" spans="1:5" s="57" customFormat="1" ht="16.5" customHeight="1">
      <c r="A571" s="56">
        <v>2070302</v>
      </c>
      <c r="B571" s="61" t="s">
        <v>60</v>
      </c>
      <c r="C571" s="61">
        <v>46</v>
      </c>
      <c r="D571" s="61">
        <v>89</v>
      </c>
      <c r="E571" s="143">
        <f t="shared" si="10"/>
        <v>0.5168539325842697</v>
      </c>
    </row>
    <row r="572" spans="1:5" s="57" customFormat="1" ht="16.5" customHeight="1">
      <c r="A572" s="56">
        <v>2070303</v>
      </c>
      <c r="B572" s="61" t="s">
        <v>61</v>
      </c>
      <c r="C572" s="61">
        <v>0</v>
      </c>
      <c r="D572" s="61">
        <v>0</v>
      </c>
      <c r="E572" s="143" t="str">
        <f t="shared" si="10"/>
        <v>-</v>
      </c>
    </row>
    <row r="573" spans="1:5" s="57" customFormat="1" ht="16.5" customHeight="1">
      <c r="A573" s="56">
        <v>2070304</v>
      </c>
      <c r="B573" s="61" t="s">
        <v>455</v>
      </c>
      <c r="C573" s="61">
        <v>0</v>
      </c>
      <c r="D573" s="61">
        <v>0</v>
      </c>
      <c r="E573" s="143" t="str">
        <f t="shared" si="10"/>
        <v>-</v>
      </c>
    </row>
    <row r="574" spans="1:5" s="57" customFormat="1" ht="16.5" customHeight="1">
      <c r="A574" s="56">
        <v>2070305</v>
      </c>
      <c r="B574" s="61" t="s">
        <v>456</v>
      </c>
      <c r="C574" s="61">
        <v>52</v>
      </c>
      <c r="D574" s="61">
        <v>51</v>
      </c>
      <c r="E574" s="143">
        <f t="shared" si="10"/>
        <v>1.0196078431372548</v>
      </c>
    </row>
    <row r="575" spans="1:5" s="57" customFormat="1" ht="16.5" customHeight="1">
      <c r="A575" s="56">
        <v>2070306</v>
      </c>
      <c r="B575" s="61" t="s">
        <v>457</v>
      </c>
      <c r="C575" s="61">
        <v>2669</v>
      </c>
      <c r="D575" s="61">
        <v>236</v>
      </c>
      <c r="E575" s="143">
        <f t="shared" si="10"/>
        <v>11.309322033898304</v>
      </c>
    </row>
    <row r="576" spans="1:5" s="57" customFormat="1" ht="16.5" customHeight="1">
      <c r="A576" s="56">
        <v>2070307</v>
      </c>
      <c r="B576" s="61" t="s">
        <v>458</v>
      </c>
      <c r="C576" s="61">
        <v>1083</v>
      </c>
      <c r="D576" s="61">
        <v>537</v>
      </c>
      <c r="E576" s="143">
        <f t="shared" si="10"/>
        <v>2.016759776536313</v>
      </c>
    </row>
    <row r="577" spans="1:5" s="57" customFormat="1" ht="16.5" customHeight="1">
      <c r="A577" s="56">
        <v>2070308</v>
      </c>
      <c r="B577" s="61" t="s">
        <v>459</v>
      </c>
      <c r="C577" s="61">
        <v>7051</v>
      </c>
      <c r="D577" s="61">
        <v>815</v>
      </c>
      <c r="E577" s="143">
        <f t="shared" si="10"/>
        <v>8.651533742331289</v>
      </c>
    </row>
    <row r="578" spans="1:5" s="57" customFormat="1" ht="16.5" customHeight="1">
      <c r="A578" s="56">
        <v>2070309</v>
      </c>
      <c r="B578" s="61" t="s">
        <v>460</v>
      </c>
      <c r="C578" s="61">
        <v>2</v>
      </c>
      <c r="D578" s="61">
        <v>0</v>
      </c>
      <c r="E578" s="143" t="str">
        <f t="shared" si="10"/>
        <v>-</v>
      </c>
    </row>
    <row r="579" spans="1:5" s="57" customFormat="1" ht="16.5" customHeight="1">
      <c r="A579" s="56">
        <v>2070399</v>
      </c>
      <c r="B579" s="61" t="s">
        <v>461</v>
      </c>
      <c r="C579" s="61">
        <v>625</v>
      </c>
      <c r="D579" s="61">
        <v>984</v>
      </c>
      <c r="E579" s="143">
        <f t="shared" si="10"/>
        <v>0.6351626016260162</v>
      </c>
    </row>
    <row r="580" spans="1:5" s="57" customFormat="1" ht="16.5" customHeight="1">
      <c r="A580" s="56">
        <v>20704</v>
      </c>
      <c r="B580" s="61" t="s">
        <v>462</v>
      </c>
      <c r="C580" s="61">
        <f>SUM(C581:C590)</f>
        <v>11729</v>
      </c>
      <c r="D580" s="61">
        <v>10546</v>
      </c>
      <c r="E580" s="143">
        <f t="shared" si="10"/>
        <v>1.1121752323155698</v>
      </c>
    </row>
    <row r="581" spans="1:5" s="57" customFormat="1" ht="16.5" customHeight="1">
      <c r="A581" s="56">
        <v>2070401</v>
      </c>
      <c r="B581" s="61" t="s">
        <v>59</v>
      </c>
      <c r="C581" s="61">
        <v>3908</v>
      </c>
      <c r="D581" s="61">
        <v>3887</v>
      </c>
      <c r="E581" s="143">
        <f t="shared" si="10"/>
        <v>1.005402624131721</v>
      </c>
    </row>
    <row r="582" spans="1:5" s="57" customFormat="1" ht="16.5" customHeight="1">
      <c r="A582" s="56">
        <v>2070402</v>
      </c>
      <c r="B582" s="61" t="s">
        <v>60</v>
      </c>
      <c r="C582" s="61">
        <v>143</v>
      </c>
      <c r="D582" s="61">
        <v>81</v>
      </c>
      <c r="E582" s="143">
        <f t="shared" si="10"/>
        <v>1.7654320987654322</v>
      </c>
    </row>
    <row r="583" spans="1:5" s="57" customFormat="1" ht="16.5" customHeight="1">
      <c r="A583" s="56">
        <v>2070403</v>
      </c>
      <c r="B583" s="61" t="s">
        <v>61</v>
      </c>
      <c r="C583" s="61">
        <v>0</v>
      </c>
      <c r="D583" s="61">
        <v>0</v>
      </c>
      <c r="E583" s="143" t="str">
        <f t="shared" si="10"/>
        <v>-</v>
      </c>
    </row>
    <row r="584" spans="1:5" s="57" customFormat="1" ht="16.5" customHeight="1">
      <c r="A584" s="56">
        <v>2070404</v>
      </c>
      <c r="B584" s="61" t="s">
        <v>463</v>
      </c>
      <c r="C584" s="61">
        <v>1122</v>
      </c>
      <c r="D584" s="61">
        <v>973</v>
      </c>
      <c r="E584" s="143">
        <f t="shared" si="10"/>
        <v>1.1531346351490237</v>
      </c>
    </row>
    <row r="585" spans="1:5" s="57" customFormat="1" ht="16.5" customHeight="1">
      <c r="A585" s="56">
        <v>2070405</v>
      </c>
      <c r="B585" s="61" t="s">
        <v>464</v>
      </c>
      <c r="C585" s="61">
        <v>1548</v>
      </c>
      <c r="D585" s="61">
        <v>1463</v>
      </c>
      <c r="E585" s="143">
        <f t="shared" si="10"/>
        <v>1.0580997949419002</v>
      </c>
    </row>
    <row r="586" spans="1:5" s="57" customFormat="1" ht="16.5" customHeight="1">
      <c r="A586" s="56">
        <v>2070406</v>
      </c>
      <c r="B586" s="61" t="s">
        <v>465</v>
      </c>
      <c r="C586" s="61">
        <v>89</v>
      </c>
      <c r="D586" s="61">
        <v>155</v>
      </c>
      <c r="E586" s="143">
        <f t="shared" si="10"/>
        <v>0.5741935483870968</v>
      </c>
    </row>
    <row r="587" spans="1:5" s="57" customFormat="1" ht="16.5" customHeight="1">
      <c r="A587" s="56">
        <v>2070407</v>
      </c>
      <c r="B587" s="61" t="s">
        <v>466</v>
      </c>
      <c r="C587" s="61">
        <v>100</v>
      </c>
      <c r="D587" s="61"/>
      <c r="E587" s="143" t="str">
        <f t="shared" si="10"/>
        <v>-</v>
      </c>
    </row>
    <row r="588" spans="1:5" s="57" customFormat="1" ht="16.5" customHeight="1">
      <c r="A588" s="56">
        <v>2070408</v>
      </c>
      <c r="B588" s="61" t="s">
        <v>467</v>
      </c>
      <c r="C588" s="61">
        <v>6</v>
      </c>
      <c r="D588" s="61">
        <v>75</v>
      </c>
      <c r="E588" s="143">
        <f t="shared" si="10"/>
        <v>0.08</v>
      </c>
    </row>
    <row r="589" spans="1:5" s="57" customFormat="1" ht="16.5" customHeight="1">
      <c r="A589" s="56">
        <v>2070409</v>
      </c>
      <c r="B589" s="61" t="s">
        <v>468</v>
      </c>
      <c r="C589" s="61">
        <v>9</v>
      </c>
      <c r="D589" s="61"/>
      <c r="E589" s="143" t="str">
        <f aca="true" t="shared" si="11" ref="E589:E652">IF(D589=0,"-",C589/D589)</f>
        <v>-</v>
      </c>
    </row>
    <row r="590" spans="1:5" s="57" customFormat="1" ht="16.5" customHeight="1">
      <c r="A590" s="56">
        <v>2070499</v>
      </c>
      <c r="B590" s="61" t="s">
        <v>469</v>
      </c>
      <c r="C590" s="61">
        <v>4804</v>
      </c>
      <c r="D590" s="61">
        <v>3912</v>
      </c>
      <c r="E590" s="143">
        <f t="shared" si="11"/>
        <v>1.2280163599182004</v>
      </c>
    </row>
    <row r="591" spans="1:5" s="57" customFormat="1" ht="16.5" customHeight="1">
      <c r="A591" s="56">
        <v>20799</v>
      </c>
      <c r="B591" s="61" t="s">
        <v>470</v>
      </c>
      <c r="C591" s="61">
        <f>SUM(C592:C594)</f>
        <v>8472</v>
      </c>
      <c r="D591" s="61">
        <v>7566</v>
      </c>
      <c r="E591" s="143">
        <f t="shared" si="11"/>
        <v>1.119746233148295</v>
      </c>
    </row>
    <row r="592" spans="1:5" s="57" customFormat="1" ht="16.5" customHeight="1">
      <c r="A592" s="56">
        <v>2079902</v>
      </c>
      <c r="B592" s="61" t="s">
        <v>471</v>
      </c>
      <c r="C592" s="61">
        <v>2</v>
      </c>
      <c r="D592" s="61">
        <v>0</v>
      </c>
      <c r="E592" s="143" t="str">
        <f t="shared" si="11"/>
        <v>-</v>
      </c>
    </row>
    <row r="593" spans="1:5" s="57" customFormat="1" ht="16.5" customHeight="1">
      <c r="A593" s="56">
        <v>2079903</v>
      </c>
      <c r="B593" s="61" t="s">
        <v>472</v>
      </c>
      <c r="C593" s="61">
        <v>80</v>
      </c>
      <c r="D593" s="61">
        <v>50</v>
      </c>
      <c r="E593" s="143">
        <f t="shared" si="11"/>
        <v>1.6</v>
      </c>
    </row>
    <row r="594" spans="1:5" s="57" customFormat="1" ht="16.5" customHeight="1">
      <c r="A594" s="56">
        <v>2079999</v>
      </c>
      <c r="B594" s="61" t="s">
        <v>473</v>
      </c>
      <c r="C594" s="61">
        <v>8390</v>
      </c>
      <c r="D594" s="61">
        <v>7516</v>
      </c>
      <c r="E594" s="143">
        <f t="shared" si="11"/>
        <v>1.1162852581160192</v>
      </c>
    </row>
    <row r="595" spans="1:5" s="57" customFormat="1" ht="16.5" customHeight="1">
      <c r="A595" s="56">
        <v>208</v>
      </c>
      <c r="B595" s="61" t="s">
        <v>474</v>
      </c>
      <c r="C595" s="61">
        <f>SUM(C596,C610,C621,C629,C631,C640,C644,C655,C663,C669,C676,C684,C689,C694,C697,C700,C703,C706,C709)</f>
        <v>777339</v>
      </c>
      <c r="D595" s="61">
        <v>702332</v>
      </c>
      <c r="E595" s="143">
        <f t="shared" si="11"/>
        <v>1.1067970703314103</v>
      </c>
    </row>
    <row r="596" spans="1:5" s="57" customFormat="1" ht="16.5" customHeight="1">
      <c r="A596" s="56">
        <v>20801</v>
      </c>
      <c r="B596" s="61" t="s">
        <v>475</v>
      </c>
      <c r="C596" s="61">
        <f>SUM(C597:C609)</f>
        <v>21458</v>
      </c>
      <c r="D596" s="61">
        <v>17626</v>
      </c>
      <c r="E596" s="143">
        <f t="shared" si="11"/>
        <v>1.2174061046181777</v>
      </c>
    </row>
    <row r="597" spans="1:5" s="57" customFormat="1" ht="16.5" customHeight="1">
      <c r="A597" s="56">
        <v>2080101</v>
      </c>
      <c r="B597" s="61" t="s">
        <v>59</v>
      </c>
      <c r="C597" s="61">
        <v>10461</v>
      </c>
      <c r="D597" s="61">
        <v>8648</v>
      </c>
      <c r="E597" s="143">
        <f t="shared" si="11"/>
        <v>1.2096438482886216</v>
      </c>
    </row>
    <row r="598" spans="1:5" s="57" customFormat="1" ht="16.5" customHeight="1">
      <c r="A598" s="56">
        <v>2080102</v>
      </c>
      <c r="B598" s="61" t="s">
        <v>60</v>
      </c>
      <c r="C598" s="61">
        <v>379</v>
      </c>
      <c r="D598" s="61">
        <v>842</v>
      </c>
      <c r="E598" s="143">
        <f t="shared" si="11"/>
        <v>0.4501187648456057</v>
      </c>
    </row>
    <row r="599" spans="1:5" s="57" customFormat="1" ht="16.5" customHeight="1">
      <c r="A599" s="56">
        <v>2080103</v>
      </c>
      <c r="B599" s="61" t="s">
        <v>61</v>
      </c>
      <c r="C599" s="61">
        <v>7</v>
      </c>
      <c r="D599" s="61">
        <v>84</v>
      </c>
      <c r="E599" s="143">
        <f t="shared" si="11"/>
        <v>0.08333333333333333</v>
      </c>
    </row>
    <row r="600" spans="1:5" s="57" customFormat="1" ht="16.5" customHeight="1">
      <c r="A600" s="56">
        <v>2080104</v>
      </c>
      <c r="B600" s="61" t="s">
        <v>476</v>
      </c>
      <c r="C600" s="61">
        <v>48</v>
      </c>
      <c r="D600" s="61">
        <v>54</v>
      </c>
      <c r="E600" s="143">
        <f t="shared" si="11"/>
        <v>0.8888888888888888</v>
      </c>
    </row>
    <row r="601" spans="1:5" s="57" customFormat="1" ht="16.5" customHeight="1">
      <c r="A601" s="56">
        <v>2080105</v>
      </c>
      <c r="B601" s="61" t="s">
        <v>477</v>
      </c>
      <c r="C601" s="61">
        <v>15</v>
      </c>
      <c r="D601" s="61">
        <v>21</v>
      </c>
      <c r="E601" s="143">
        <f t="shared" si="11"/>
        <v>0.7142857142857143</v>
      </c>
    </row>
    <row r="602" spans="1:5" s="57" customFormat="1" ht="16.5" customHeight="1">
      <c r="A602" s="56">
        <v>2080106</v>
      </c>
      <c r="B602" s="61" t="s">
        <v>478</v>
      </c>
      <c r="C602" s="61">
        <v>309</v>
      </c>
      <c r="D602" s="61">
        <v>318</v>
      </c>
      <c r="E602" s="143">
        <f t="shared" si="11"/>
        <v>0.9716981132075472</v>
      </c>
    </row>
    <row r="603" spans="1:5" s="57" customFormat="1" ht="16.5" customHeight="1">
      <c r="A603" s="56">
        <v>2080107</v>
      </c>
      <c r="B603" s="61" t="s">
        <v>479</v>
      </c>
      <c r="C603" s="61">
        <v>609</v>
      </c>
      <c r="D603" s="61">
        <v>571</v>
      </c>
      <c r="E603" s="143">
        <f t="shared" si="11"/>
        <v>1.0665499124343258</v>
      </c>
    </row>
    <row r="604" spans="1:5" s="57" customFormat="1" ht="16.5" customHeight="1">
      <c r="A604" s="56">
        <v>2080108</v>
      </c>
      <c r="B604" s="61" t="s">
        <v>102</v>
      </c>
      <c r="C604" s="61">
        <v>20</v>
      </c>
      <c r="D604" s="61">
        <v>60</v>
      </c>
      <c r="E604" s="143">
        <f t="shared" si="11"/>
        <v>0.3333333333333333</v>
      </c>
    </row>
    <row r="605" spans="1:5" s="57" customFormat="1" ht="16.5" customHeight="1">
      <c r="A605" s="56">
        <v>2080109</v>
      </c>
      <c r="B605" s="61" t="s">
        <v>480</v>
      </c>
      <c r="C605" s="61">
        <v>5578</v>
      </c>
      <c r="D605" s="61">
        <v>4934</v>
      </c>
      <c r="E605" s="143">
        <f t="shared" si="11"/>
        <v>1.1305229023104986</v>
      </c>
    </row>
    <row r="606" spans="1:5" s="57" customFormat="1" ht="16.5" customHeight="1">
      <c r="A606" s="56">
        <v>2080110</v>
      </c>
      <c r="B606" s="61" t="s">
        <v>481</v>
      </c>
      <c r="C606" s="61">
        <v>0</v>
      </c>
      <c r="D606" s="61">
        <v>0</v>
      </c>
      <c r="E606" s="143" t="str">
        <f t="shared" si="11"/>
        <v>-</v>
      </c>
    </row>
    <row r="607" spans="1:5" s="57" customFormat="1" ht="16.5" customHeight="1">
      <c r="A607" s="56">
        <v>2080111</v>
      </c>
      <c r="B607" s="61" t="s">
        <v>482</v>
      </c>
      <c r="C607" s="61">
        <v>105</v>
      </c>
      <c r="D607" s="61">
        <v>39</v>
      </c>
      <c r="E607" s="143">
        <f t="shared" si="11"/>
        <v>2.6923076923076925</v>
      </c>
    </row>
    <row r="608" spans="1:5" s="57" customFormat="1" ht="16.5" customHeight="1">
      <c r="A608" s="56">
        <v>2080112</v>
      </c>
      <c r="B608" s="61" t="s">
        <v>483</v>
      </c>
      <c r="C608" s="61">
        <v>0</v>
      </c>
      <c r="D608" s="61">
        <v>0</v>
      </c>
      <c r="E608" s="143" t="str">
        <f t="shared" si="11"/>
        <v>-</v>
      </c>
    </row>
    <row r="609" spans="1:5" s="57" customFormat="1" ht="16.5" customHeight="1">
      <c r="A609" s="56">
        <v>2080199</v>
      </c>
      <c r="B609" s="61" t="s">
        <v>484</v>
      </c>
      <c r="C609" s="61">
        <v>3927</v>
      </c>
      <c r="D609" s="61">
        <v>2055</v>
      </c>
      <c r="E609" s="143">
        <f t="shared" si="11"/>
        <v>1.910948905109489</v>
      </c>
    </row>
    <row r="610" spans="1:5" s="57" customFormat="1" ht="16.5" customHeight="1">
      <c r="A610" s="56">
        <v>20802</v>
      </c>
      <c r="B610" s="61" t="s">
        <v>485</v>
      </c>
      <c r="C610" s="61">
        <f>SUM(C611:C620)</f>
        <v>17185</v>
      </c>
      <c r="D610" s="61">
        <v>14309</v>
      </c>
      <c r="E610" s="143">
        <f t="shared" si="11"/>
        <v>1.2009923824166608</v>
      </c>
    </row>
    <row r="611" spans="1:5" s="57" customFormat="1" ht="16.5" customHeight="1">
      <c r="A611" s="56">
        <v>2080201</v>
      </c>
      <c r="B611" s="61" t="s">
        <v>59</v>
      </c>
      <c r="C611" s="61">
        <v>9582</v>
      </c>
      <c r="D611" s="61">
        <v>7033</v>
      </c>
      <c r="E611" s="143">
        <f t="shared" si="11"/>
        <v>1.3624342385895065</v>
      </c>
    </row>
    <row r="612" spans="1:5" s="57" customFormat="1" ht="16.5" customHeight="1">
      <c r="A612" s="56">
        <v>2080202</v>
      </c>
      <c r="B612" s="61" t="s">
        <v>60</v>
      </c>
      <c r="C612" s="61">
        <v>646</v>
      </c>
      <c r="D612" s="61">
        <v>885</v>
      </c>
      <c r="E612" s="143">
        <f t="shared" si="11"/>
        <v>0.7299435028248588</v>
      </c>
    </row>
    <row r="613" spans="1:5" s="57" customFormat="1" ht="16.5" customHeight="1">
      <c r="A613" s="56">
        <v>2080203</v>
      </c>
      <c r="B613" s="61" t="s">
        <v>61</v>
      </c>
      <c r="C613" s="61">
        <v>0</v>
      </c>
      <c r="D613" s="61">
        <v>8</v>
      </c>
      <c r="E613" s="143">
        <f t="shared" si="11"/>
        <v>0</v>
      </c>
    </row>
    <row r="614" spans="1:5" s="57" customFormat="1" ht="16.5" customHeight="1">
      <c r="A614" s="56">
        <v>2080204</v>
      </c>
      <c r="B614" s="61" t="s">
        <v>486</v>
      </c>
      <c r="C614" s="61">
        <v>581</v>
      </c>
      <c r="D614" s="61">
        <v>722</v>
      </c>
      <c r="E614" s="143">
        <f t="shared" si="11"/>
        <v>0.8047091412742382</v>
      </c>
    </row>
    <row r="615" spans="1:5" s="57" customFormat="1" ht="16.5" customHeight="1">
      <c r="A615" s="56">
        <v>2080205</v>
      </c>
      <c r="B615" s="61" t="s">
        <v>487</v>
      </c>
      <c r="C615" s="61">
        <v>210</v>
      </c>
      <c r="D615" s="61">
        <v>74</v>
      </c>
      <c r="E615" s="143">
        <f t="shared" si="11"/>
        <v>2.8378378378378377</v>
      </c>
    </row>
    <row r="616" spans="1:5" s="57" customFormat="1" ht="16.5" customHeight="1">
      <c r="A616" s="56">
        <v>2080206</v>
      </c>
      <c r="B616" s="61" t="s">
        <v>488</v>
      </c>
      <c r="C616" s="61">
        <v>0</v>
      </c>
      <c r="D616" s="61">
        <v>31</v>
      </c>
      <c r="E616" s="143">
        <f t="shared" si="11"/>
        <v>0</v>
      </c>
    </row>
    <row r="617" spans="1:5" s="57" customFormat="1" ht="16.5" customHeight="1">
      <c r="A617" s="56">
        <v>2080207</v>
      </c>
      <c r="B617" s="61" t="s">
        <v>489</v>
      </c>
      <c r="C617" s="61">
        <v>495</v>
      </c>
      <c r="D617" s="61">
        <v>304</v>
      </c>
      <c r="E617" s="143">
        <f t="shared" si="11"/>
        <v>1.6282894736842106</v>
      </c>
    </row>
    <row r="618" spans="1:5" s="57" customFormat="1" ht="16.5" customHeight="1">
      <c r="A618" s="56">
        <v>2080208</v>
      </c>
      <c r="B618" s="61" t="s">
        <v>490</v>
      </c>
      <c r="C618" s="61">
        <v>1775</v>
      </c>
      <c r="D618" s="61">
        <v>1638</v>
      </c>
      <c r="E618" s="143">
        <f t="shared" si="11"/>
        <v>1.0836385836385836</v>
      </c>
    </row>
    <row r="619" spans="1:5" s="57" customFormat="1" ht="16.5" customHeight="1">
      <c r="A619" s="56">
        <v>2080209</v>
      </c>
      <c r="B619" s="61" t="s">
        <v>491</v>
      </c>
      <c r="C619" s="61">
        <v>151</v>
      </c>
      <c r="D619" s="61">
        <v>126</v>
      </c>
      <c r="E619" s="143">
        <f t="shared" si="11"/>
        <v>1.1984126984126984</v>
      </c>
    </row>
    <row r="620" spans="1:5" s="57" customFormat="1" ht="16.5" customHeight="1">
      <c r="A620" s="56">
        <v>2080299</v>
      </c>
      <c r="B620" s="61" t="s">
        <v>492</v>
      </c>
      <c r="C620" s="61">
        <v>3745</v>
      </c>
      <c r="D620" s="61">
        <v>3488</v>
      </c>
      <c r="E620" s="143">
        <f t="shared" si="11"/>
        <v>1.0736811926605505</v>
      </c>
    </row>
    <row r="621" spans="1:5" s="57" customFormat="1" ht="16.5" customHeight="1">
      <c r="A621" s="56">
        <v>20803</v>
      </c>
      <c r="B621" s="61" t="s">
        <v>493</v>
      </c>
      <c r="C621" s="61">
        <f>SUM(C622:C628)</f>
        <v>473878</v>
      </c>
      <c r="D621" s="61">
        <v>430651</v>
      </c>
      <c r="E621" s="143">
        <f t="shared" si="11"/>
        <v>1.1003759424684953</v>
      </c>
    </row>
    <row r="622" spans="1:5" s="57" customFormat="1" ht="16.5" customHeight="1">
      <c r="A622" s="56">
        <v>2080301</v>
      </c>
      <c r="B622" s="61" t="s">
        <v>494</v>
      </c>
      <c r="C622" s="61">
        <v>375444</v>
      </c>
      <c r="D622" s="61">
        <v>339193</v>
      </c>
      <c r="E622" s="143">
        <f t="shared" si="11"/>
        <v>1.1068742574286616</v>
      </c>
    </row>
    <row r="623" spans="1:5" s="57" customFormat="1" ht="16.5" customHeight="1">
      <c r="A623" s="56">
        <v>2080302</v>
      </c>
      <c r="B623" s="61" t="s">
        <v>495</v>
      </c>
      <c r="C623" s="61">
        <v>697</v>
      </c>
      <c r="D623" s="61">
        <v>180</v>
      </c>
      <c r="E623" s="143">
        <f t="shared" si="11"/>
        <v>3.8722222222222222</v>
      </c>
    </row>
    <row r="624" spans="1:5" s="57" customFormat="1" ht="16.5" customHeight="1">
      <c r="A624" s="56">
        <v>2080303</v>
      </c>
      <c r="B624" s="61" t="s">
        <v>496</v>
      </c>
      <c r="C624" s="61">
        <v>14096</v>
      </c>
      <c r="D624" s="61">
        <v>14900</v>
      </c>
      <c r="E624" s="143">
        <f t="shared" si="11"/>
        <v>0.9460402684563758</v>
      </c>
    </row>
    <row r="625" spans="1:5" s="57" customFormat="1" ht="16.5" customHeight="1">
      <c r="A625" s="56">
        <v>2080304</v>
      </c>
      <c r="B625" s="61" t="s">
        <v>497</v>
      </c>
      <c r="C625" s="61">
        <v>2160</v>
      </c>
      <c r="D625" s="61">
        <v>1613</v>
      </c>
      <c r="E625" s="143">
        <f t="shared" si="11"/>
        <v>1.3391196528208307</v>
      </c>
    </row>
    <row r="626" spans="1:5" s="57" customFormat="1" ht="16.5" customHeight="1">
      <c r="A626" s="56">
        <v>2080305</v>
      </c>
      <c r="B626" s="61" t="s">
        <v>498</v>
      </c>
      <c r="C626" s="61">
        <v>633</v>
      </c>
      <c r="D626" s="61">
        <v>4713</v>
      </c>
      <c r="E626" s="143">
        <f t="shared" si="11"/>
        <v>0.1343093570973902</v>
      </c>
    </row>
    <row r="627" spans="1:5" s="57" customFormat="1" ht="16.5" customHeight="1">
      <c r="A627" s="56">
        <v>2080308</v>
      </c>
      <c r="B627" s="61" t="s">
        <v>499</v>
      </c>
      <c r="C627" s="61">
        <v>63790</v>
      </c>
      <c r="D627" s="61">
        <v>69006</v>
      </c>
      <c r="E627" s="143">
        <f t="shared" si="11"/>
        <v>0.9244123699388459</v>
      </c>
    </row>
    <row r="628" spans="1:5" s="57" customFormat="1" ht="16.5" customHeight="1">
      <c r="A628" s="56">
        <v>2080399</v>
      </c>
      <c r="B628" s="61" t="s">
        <v>500</v>
      </c>
      <c r="C628" s="61">
        <v>17058</v>
      </c>
      <c r="D628" s="61">
        <v>1046</v>
      </c>
      <c r="E628" s="143">
        <f t="shared" si="11"/>
        <v>16.307839388145315</v>
      </c>
    </row>
    <row r="629" spans="1:5" s="57" customFormat="1" ht="16.5" customHeight="1">
      <c r="A629" s="56">
        <v>20804</v>
      </c>
      <c r="B629" s="61" t="s">
        <v>501</v>
      </c>
      <c r="C629" s="61">
        <f>C630</f>
        <v>0</v>
      </c>
      <c r="D629" s="61">
        <v>0</v>
      </c>
      <c r="E629" s="143" t="str">
        <f t="shared" si="11"/>
        <v>-</v>
      </c>
    </row>
    <row r="630" spans="1:5" s="57" customFormat="1" ht="16.5" customHeight="1">
      <c r="A630" s="56">
        <v>2080402</v>
      </c>
      <c r="B630" s="61" t="s">
        <v>502</v>
      </c>
      <c r="C630" s="61">
        <v>0</v>
      </c>
      <c r="D630" s="61">
        <v>0</v>
      </c>
      <c r="E630" s="143" t="str">
        <f t="shared" si="11"/>
        <v>-</v>
      </c>
    </row>
    <row r="631" spans="1:5" s="57" customFormat="1" ht="16.5" customHeight="1">
      <c r="A631" s="56">
        <v>20805</v>
      </c>
      <c r="B631" s="61" t="s">
        <v>503</v>
      </c>
      <c r="C631" s="61">
        <f>SUM(C632:C639)</f>
        <v>21356</v>
      </c>
      <c r="D631" s="61">
        <v>41110</v>
      </c>
      <c r="E631" s="143">
        <f t="shared" si="11"/>
        <v>0.5194843103867672</v>
      </c>
    </row>
    <row r="632" spans="1:5" s="57" customFormat="1" ht="16.5" customHeight="1">
      <c r="A632" s="56">
        <v>2080501</v>
      </c>
      <c r="B632" s="61" t="s">
        <v>504</v>
      </c>
      <c r="C632" s="61">
        <v>8234</v>
      </c>
      <c r="D632" s="61">
        <v>14199</v>
      </c>
      <c r="E632" s="143">
        <f t="shared" si="11"/>
        <v>0.5798999929572505</v>
      </c>
    </row>
    <row r="633" spans="1:5" s="57" customFormat="1" ht="16.5" customHeight="1">
      <c r="A633" s="56">
        <v>2080502</v>
      </c>
      <c r="B633" s="61" t="s">
        <v>505</v>
      </c>
      <c r="C633" s="61">
        <v>9148</v>
      </c>
      <c r="D633" s="61">
        <v>20506</v>
      </c>
      <c r="E633" s="143">
        <f t="shared" si="11"/>
        <v>0.44611333268311715</v>
      </c>
    </row>
    <row r="634" spans="1:5" s="57" customFormat="1" ht="16.5" customHeight="1">
      <c r="A634" s="56">
        <v>2080503</v>
      </c>
      <c r="B634" s="61" t="s">
        <v>506</v>
      </c>
      <c r="C634" s="61">
        <v>62</v>
      </c>
      <c r="D634" s="61">
        <v>66</v>
      </c>
      <c r="E634" s="143">
        <f t="shared" si="11"/>
        <v>0.9393939393939394</v>
      </c>
    </row>
    <row r="635" spans="1:5" s="57" customFormat="1" ht="16.5" customHeight="1">
      <c r="A635" s="56">
        <v>2080504</v>
      </c>
      <c r="B635" s="61" t="s">
        <v>507</v>
      </c>
      <c r="C635" s="61">
        <v>0</v>
      </c>
      <c r="D635" s="61">
        <v>230</v>
      </c>
      <c r="E635" s="143">
        <f t="shared" si="11"/>
        <v>0</v>
      </c>
    </row>
    <row r="636" spans="1:5" s="57" customFormat="1" ht="16.5" customHeight="1">
      <c r="A636" s="56">
        <v>2080505</v>
      </c>
      <c r="B636" s="61" t="s">
        <v>508</v>
      </c>
      <c r="C636" s="61">
        <v>993</v>
      </c>
      <c r="D636" s="61"/>
      <c r="E636" s="143" t="str">
        <f t="shared" si="11"/>
        <v>-</v>
      </c>
    </row>
    <row r="637" spans="1:5" s="57" customFormat="1" ht="16.5" customHeight="1">
      <c r="A637" s="56">
        <v>2080506</v>
      </c>
      <c r="B637" s="61" t="s">
        <v>509</v>
      </c>
      <c r="C637" s="61">
        <v>0</v>
      </c>
      <c r="D637" s="61"/>
      <c r="E637" s="143" t="str">
        <f t="shared" si="11"/>
        <v>-</v>
      </c>
    </row>
    <row r="638" spans="1:5" s="57" customFormat="1" ht="16.5" customHeight="1">
      <c r="A638" s="56">
        <v>2080507</v>
      </c>
      <c r="B638" s="61" t="s">
        <v>510</v>
      </c>
      <c r="C638" s="61">
        <v>0</v>
      </c>
      <c r="D638" s="61"/>
      <c r="E638" s="143" t="str">
        <f t="shared" si="11"/>
        <v>-</v>
      </c>
    </row>
    <row r="639" spans="1:5" s="57" customFormat="1" ht="16.5" customHeight="1">
      <c r="A639" s="56">
        <v>2080599</v>
      </c>
      <c r="B639" s="61" t="s">
        <v>511</v>
      </c>
      <c r="C639" s="61">
        <v>2919</v>
      </c>
      <c r="D639" s="61">
        <v>6109</v>
      </c>
      <c r="E639" s="143">
        <f t="shared" si="11"/>
        <v>0.47781961041086923</v>
      </c>
    </row>
    <row r="640" spans="1:5" s="57" customFormat="1" ht="16.5" customHeight="1">
      <c r="A640" s="56">
        <v>20806</v>
      </c>
      <c r="B640" s="61" t="s">
        <v>512</v>
      </c>
      <c r="C640" s="61">
        <f>SUM(C641:C643)</f>
        <v>4474</v>
      </c>
      <c r="D640" s="61">
        <v>6489</v>
      </c>
      <c r="E640" s="143">
        <f t="shared" si="11"/>
        <v>0.689474495299738</v>
      </c>
    </row>
    <row r="641" spans="1:5" s="57" customFormat="1" ht="16.5" customHeight="1">
      <c r="A641" s="56">
        <v>2080601</v>
      </c>
      <c r="B641" s="61" t="s">
        <v>513</v>
      </c>
      <c r="C641" s="61">
        <v>4457</v>
      </c>
      <c r="D641" s="61">
        <v>5343</v>
      </c>
      <c r="E641" s="143">
        <f t="shared" si="11"/>
        <v>0.834175556803294</v>
      </c>
    </row>
    <row r="642" spans="1:5" s="57" customFormat="1" ht="16.5" customHeight="1">
      <c r="A642" s="56">
        <v>2080602</v>
      </c>
      <c r="B642" s="61" t="s">
        <v>514</v>
      </c>
      <c r="C642" s="61">
        <v>0</v>
      </c>
      <c r="D642" s="61">
        <v>0</v>
      </c>
      <c r="E642" s="143" t="str">
        <f t="shared" si="11"/>
        <v>-</v>
      </c>
    </row>
    <row r="643" spans="1:5" s="57" customFormat="1" ht="16.5" customHeight="1">
      <c r="A643" s="56">
        <v>2080699</v>
      </c>
      <c r="B643" s="61" t="s">
        <v>515</v>
      </c>
      <c r="C643" s="61">
        <v>17</v>
      </c>
      <c r="D643" s="61">
        <v>1146</v>
      </c>
      <c r="E643" s="143">
        <f t="shared" si="11"/>
        <v>0.014834205933682374</v>
      </c>
    </row>
    <row r="644" spans="1:5" s="57" customFormat="1" ht="16.5" customHeight="1">
      <c r="A644" s="56">
        <v>20807</v>
      </c>
      <c r="B644" s="61" t="s">
        <v>516</v>
      </c>
      <c r="C644" s="61">
        <f>SUM(C645:C654)</f>
        <v>34241</v>
      </c>
      <c r="D644" s="61">
        <v>33540</v>
      </c>
      <c r="E644" s="143">
        <f t="shared" si="11"/>
        <v>1.0209004174120453</v>
      </c>
    </row>
    <row r="645" spans="1:5" s="57" customFormat="1" ht="16.5" customHeight="1">
      <c r="A645" s="56">
        <v>2080701</v>
      </c>
      <c r="B645" s="61" t="s">
        <v>517</v>
      </c>
      <c r="C645" s="61">
        <v>3850</v>
      </c>
      <c r="D645" s="61">
        <v>6024</v>
      </c>
      <c r="E645" s="143">
        <f t="shared" si="11"/>
        <v>0.6391102257636122</v>
      </c>
    </row>
    <row r="646" spans="1:5" s="57" customFormat="1" ht="16.5" customHeight="1">
      <c r="A646" s="56">
        <v>2080702</v>
      </c>
      <c r="B646" s="61" t="s">
        <v>518</v>
      </c>
      <c r="C646" s="61">
        <v>113</v>
      </c>
      <c r="D646" s="61">
        <v>251</v>
      </c>
      <c r="E646" s="143">
        <f t="shared" si="11"/>
        <v>0.450199203187251</v>
      </c>
    </row>
    <row r="647" spans="1:5" s="57" customFormat="1" ht="16.5" customHeight="1">
      <c r="A647" s="56">
        <v>2080704</v>
      </c>
      <c r="B647" s="61" t="s">
        <v>519</v>
      </c>
      <c r="C647" s="61">
        <v>1424</v>
      </c>
      <c r="D647" s="61">
        <v>0</v>
      </c>
      <c r="E647" s="143" t="str">
        <f t="shared" si="11"/>
        <v>-</v>
      </c>
    </row>
    <row r="648" spans="1:5" s="57" customFormat="1" ht="16.5" customHeight="1">
      <c r="A648" s="56">
        <v>2080705</v>
      </c>
      <c r="B648" s="61" t="s">
        <v>520</v>
      </c>
      <c r="C648" s="61">
        <v>29</v>
      </c>
      <c r="D648" s="61">
        <v>673</v>
      </c>
      <c r="E648" s="143">
        <f t="shared" si="11"/>
        <v>0.04309063893016345</v>
      </c>
    </row>
    <row r="649" spans="1:5" s="57" customFormat="1" ht="16.5" customHeight="1">
      <c r="A649" s="56">
        <v>2080709</v>
      </c>
      <c r="B649" s="61" t="s">
        <v>521</v>
      </c>
      <c r="C649" s="61">
        <v>153</v>
      </c>
      <c r="D649" s="61">
        <v>185</v>
      </c>
      <c r="E649" s="143">
        <f t="shared" si="11"/>
        <v>0.827027027027027</v>
      </c>
    </row>
    <row r="650" spans="1:5" s="57" customFormat="1" ht="16.5" customHeight="1">
      <c r="A650" s="56">
        <v>2080710</v>
      </c>
      <c r="B650" s="61" t="s">
        <v>522</v>
      </c>
      <c r="C650" s="61">
        <v>0</v>
      </c>
      <c r="D650" s="61">
        <v>0</v>
      </c>
      <c r="E650" s="143" t="str">
        <f t="shared" si="11"/>
        <v>-</v>
      </c>
    </row>
    <row r="651" spans="1:5" s="57" customFormat="1" ht="16.5" customHeight="1">
      <c r="A651" s="56">
        <v>2080711</v>
      </c>
      <c r="B651" s="61" t="s">
        <v>523</v>
      </c>
      <c r="C651" s="61">
        <v>0</v>
      </c>
      <c r="D651" s="61">
        <v>0</v>
      </c>
      <c r="E651" s="143" t="str">
        <f t="shared" si="11"/>
        <v>-</v>
      </c>
    </row>
    <row r="652" spans="1:5" s="57" customFormat="1" ht="16.5" customHeight="1">
      <c r="A652" s="56">
        <v>2080712</v>
      </c>
      <c r="B652" s="61" t="s">
        <v>524</v>
      </c>
      <c r="C652" s="61">
        <v>104</v>
      </c>
      <c r="D652" s="61">
        <v>38</v>
      </c>
      <c r="E652" s="143">
        <f t="shared" si="11"/>
        <v>2.736842105263158</v>
      </c>
    </row>
    <row r="653" spans="1:5" s="57" customFormat="1" ht="16.5" customHeight="1">
      <c r="A653" s="56">
        <v>2080713</v>
      </c>
      <c r="B653" s="61" t="s">
        <v>525</v>
      </c>
      <c r="C653" s="61">
        <v>0</v>
      </c>
      <c r="D653" s="61">
        <v>0</v>
      </c>
      <c r="E653" s="143" t="str">
        <f aca="true" t="shared" si="12" ref="E653:E716">IF(D653=0,"-",C653/D653)</f>
        <v>-</v>
      </c>
    </row>
    <row r="654" spans="1:5" s="57" customFormat="1" ht="16.5" customHeight="1">
      <c r="A654" s="56">
        <v>2080799</v>
      </c>
      <c r="B654" s="61" t="s">
        <v>526</v>
      </c>
      <c r="C654" s="61">
        <v>28568</v>
      </c>
      <c r="D654" s="61">
        <v>26369</v>
      </c>
      <c r="E654" s="143">
        <f t="shared" si="12"/>
        <v>1.0833933785884942</v>
      </c>
    </row>
    <row r="655" spans="1:5" s="57" customFormat="1" ht="16.5" customHeight="1">
      <c r="A655" s="56">
        <v>20808</v>
      </c>
      <c r="B655" s="61" t="s">
        <v>527</v>
      </c>
      <c r="C655" s="61">
        <f>SUM(C656:C662)</f>
        <v>48506</v>
      </c>
      <c r="D655" s="61">
        <v>41537</v>
      </c>
      <c r="E655" s="143">
        <f t="shared" si="12"/>
        <v>1.1677781255266388</v>
      </c>
    </row>
    <row r="656" spans="1:5" s="57" customFormat="1" ht="16.5" customHeight="1">
      <c r="A656" s="56">
        <v>2080801</v>
      </c>
      <c r="B656" s="61" t="s">
        <v>528</v>
      </c>
      <c r="C656" s="61">
        <v>4745</v>
      </c>
      <c r="D656" s="61">
        <v>3257</v>
      </c>
      <c r="E656" s="143">
        <f t="shared" si="12"/>
        <v>1.4568621430764508</v>
      </c>
    </row>
    <row r="657" spans="1:5" s="57" customFormat="1" ht="16.5" customHeight="1">
      <c r="A657" s="56">
        <v>2080802</v>
      </c>
      <c r="B657" s="61" t="s">
        <v>529</v>
      </c>
      <c r="C657" s="61">
        <v>964</v>
      </c>
      <c r="D657" s="61">
        <v>1409</v>
      </c>
      <c r="E657" s="143">
        <f t="shared" si="12"/>
        <v>0.6841731724627396</v>
      </c>
    </row>
    <row r="658" spans="1:5" s="57" customFormat="1" ht="16.5" customHeight="1">
      <c r="A658" s="56">
        <v>2080803</v>
      </c>
      <c r="B658" s="61" t="s">
        <v>530</v>
      </c>
      <c r="C658" s="61">
        <v>4292</v>
      </c>
      <c r="D658" s="61">
        <v>6500</v>
      </c>
      <c r="E658" s="143">
        <f t="shared" si="12"/>
        <v>0.6603076923076923</v>
      </c>
    </row>
    <row r="659" spans="1:5" s="57" customFormat="1" ht="16.5" customHeight="1">
      <c r="A659" s="56">
        <v>2080804</v>
      </c>
      <c r="B659" s="61" t="s">
        <v>531</v>
      </c>
      <c r="C659" s="61">
        <v>2562</v>
      </c>
      <c r="D659" s="61">
        <v>2209</v>
      </c>
      <c r="E659" s="143">
        <f t="shared" si="12"/>
        <v>1.1598008148483476</v>
      </c>
    </row>
    <row r="660" spans="1:5" s="57" customFormat="1" ht="16.5" customHeight="1">
      <c r="A660" s="56">
        <v>2080805</v>
      </c>
      <c r="B660" s="61" t="s">
        <v>532</v>
      </c>
      <c r="C660" s="61">
        <v>1930</v>
      </c>
      <c r="D660" s="61">
        <v>2091</v>
      </c>
      <c r="E660" s="143">
        <f t="shared" si="12"/>
        <v>0.9230033476805356</v>
      </c>
    </row>
    <row r="661" spans="1:5" s="57" customFormat="1" ht="16.5" customHeight="1">
      <c r="A661" s="56">
        <v>2080806</v>
      </c>
      <c r="B661" s="61" t="s">
        <v>533</v>
      </c>
      <c r="C661" s="61">
        <v>0</v>
      </c>
      <c r="D661" s="61">
        <v>0</v>
      </c>
      <c r="E661" s="143" t="str">
        <f t="shared" si="12"/>
        <v>-</v>
      </c>
    </row>
    <row r="662" spans="1:5" s="57" customFormat="1" ht="16.5" customHeight="1">
      <c r="A662" s="56">
        <v>2080899</v>
      </c>
      <c r="B662" s="61" t="s">
        <v>534</v>
      </c>
      <c r="C662" s="61">
        <v>34013</v>
      </c>
      <c r="D662" s="61">
        <v>26071</v>
      </c>
      <c r="E662" s="143">
        <f t="shared" si="12"/>
        <v>1.3046296651451805</v>
      </c>
    </row>
    <row r="663" spans="1:5" s="57" customFormat="1" ht="16.5" customHeight="1">
      <c r="A663" s="56">
        <v>20809</v>
      </c>
      <c r="B663" s="61" t="s">
        <v>535</v>
      </c>
      <c r="C663" s="61">
        <f>SUM(C664:C668)</f>
        <v>6489</v>
      </c>
      <c r="D663" s="61">
        <v>6010</v>
      </c>
      <c r="E663" s="143">
        <f t="shared" si="12"/>
        <v>1.0797004991680532</v>
      </c>
    </row>
    <row r="664" spans="1:5" s="57" customFormat="1" ht="16.5" customHeight="1">
      <c r="A664" s="56">
        <v>2080901</v>
      </c>
      <c r="B664" s="61" t="s">
        <v>536</v>
      </c>
      <c r="C664" s="61">
        <v>2142</v>
      </c>
      <c r="D664" s="61">
        <v>2014</v>
      </c>
      <c r="E664" s="143">
        <f t="shared" si="12"/>
        <v>1.063555114200596</v>
      </c>
    </row>
    <row r="665" spans="1:5" s="57" customFormat="1" ht="16.5" customHeight="1">
      <c r="A665" s="56">
        <v>2080902</v>
      </c>
      <c r="B665" s="61" t="s">
        <v>537</v>
      </c>
      <c r="C665" s="61">
        <v>2118</v>
      </c>
      <c r="D665" s="61">
        <v>1903</v>
      </c>
      <c r="E665" s="143">
        <f t="shared" si="12"/>
        <v>1.1129795060430898</v>
      </c>
    </row>
    <row r="666" spans="1:5" s="57" customFormat="1" ht="16.5" customHeight="1">
      <c r="A666" s="56">
        <v>2080903</v>
      </c>
      <c r="B666" s="61" t="s">
        <v>538</v>
      </c>
      <c r="C666" s="61">
        <v>391</v>
      </c>
      <c r="D666" s="61">
        <v>427</v>
      </c>
      <c r="E666" s="143">
        <f t="shared" si="12"/>
        <v>0.9156908665105387</v>
      </c>
    </row>
    <row r="667" spans="1:5" s="57" customFormat="1" ht="16.5" customHeight="1">
      <c r="A667" s="56">
        <v>2080904</v>
      </c>
      <c r="B667" s="61" t="s">
        <v>539</v>
      </c>
      <c r="C667" s="61">
        <v>738</v>
      </c>
      <c r="D667" s="61">
        <v>755</v>
      </c>
      <c r="E667" s="143">
        <f t="shared" si="12"/>
        <v>0.9774834437086093</v>
      </c>
    </row>
    <row r="668" spans="1:5" s="57" customFormat="1" ht="16.5" customHeight="1">
      <c r="A668" s="56">
        <v>2080999</v>
      </c>
      <c r="B668" s="61" t="s">
        <v>540</v>
      </c>
      <c r="C668" s="61">
        <v>1100</v>
      </c>
      <c r="D668" s="61">
        <v>911</v>
      </c>
      <c r="E668" s="143">
        <f t="shared" si="12"/>
        <v>1.2074643249176729</v>
      </c>
    </row>
    <row r="669" spans="1:5" s="57" customFormat="1" ht="16.5" customHeight="1">
      <c r="A669" s="56">
        <v>20810</v>
      </c>
      <c r="B669" s="61" t="s">
        <v>541</v>
      </c>
      <c r="C669" s="61">
        <f>SUM(C670:C675)</f>
        <v>9278</v>
      </c>
      <c r="D669" s="61">
        <v>8428</v>
      </c>
      <c r="E669" s="143">
        <f t="shared" si="12"/>
        <v>1.1008542952064546</v>
      </c>
    </row>
    <row r="670" spans="1:5" s="57" customFormat="1" ht="16.5" customHeight="1">
      <c r="A670" s="56">
        <v>2081001</v>
      </c>
      <c r="B670" s="61" t="s">
        <v>542</v>
      </c>
      <c r="C670" s="61">
        <v>2527</v>
      </c>
      <c r="D670" s="61">
        <v>2234</v>
      </c>
      <c r="E670" s="143">
        <f t="shared" si="12"/>
        <v>1.131154879140555</v>
      </c>
    </row>
    <row r="671" spans="1:5" s="57" customFormat="1" ht="16.5" customHeight="1">
      <c r="A671" s="56">
        <v>2081002</v>
      </c>
      <c r="B671" s="61" t="s">
        <v>543</v>
      </c>
      <c r="C671" s="61">
        <v>2637</v>
      </c>
      <c r="D671" s="61">
        <v>2975</v>
      </c>
      <c r="E671" s="143">
        <f t="shared" si="12"/>
        <v>0.8863865546218488</v>
      </c>
    </row>
    <row r="672" spans="1:5" s="57" customFormat="1" ht="16.5" customHeight="1">
      <c r="A672" s="56">
        <v>2081003</v>
      </c>
      <c r="B672" s="61" t="s">
        <v>544</v>
      </c>
      <c r="C672" s="61">
        <v>0</v>
      </c>
      <c r="D672" s="61">
        <v>0</v>
      </c>
      <c r="E672" s="143" t="str">
        <f t="shared" si="12"/>
        <v>-</v>
      </c>
    </row>
    <row r="673" spans="1:5" s="57" customFormat="1" ht="16.5" customHeight="1">
      <c r="A673" s="56">
        <v>2081004</v>
      </c>
      <c r="B673" s="61" t="s">
        <v>545</v>
      </c>
      <c r="C673" s="61">
        <v>1677</v>
      </c>
      <c r="D673" s="61">
        <v>1347</v>
      </c>
      <c r="E673" s="143">
        <f t="shared" si="12"/>
        <v>1.244988864142539</v>
      </c>
    </row>
    <row r="674" spans="1:5" s="57" customFormat="1" ht="16.5" customHeight="1">
      <c r="A674" s="56">
        <v>2081005</v>
      </c>
      <c r="B674" s="61" t="s">
        <v>546</v>
      </c>
      <c r="C674" s="61">
        <v>2126</v>
      </c>
      <c r="D674" s="61">
        <v>1694</v>
      </c>
      <c r="E674" s="143">
        <f t="shared" si="12"/>
        <v>1.255017709563164</v>
      </c>
    </row>
    <row r="675" spans="1:5" s="57" customFormat="1" ht="16.5" customHeight="1">
      <c r="A675" s="56">
        <v>2081099</v>
      </c>
      <c r="B675" s="61" t="s">
        <v>547</v>
      </c>
      <c r="C675" s="61">
        <v>311</v>
      </c>
      <c r="D675" s="61">
        <v>178</v>
      </c>
      <c r="E675" s="143">
        <f t="shared" si="12"/>
        <v>1.747191011235955</v>
      </c>
    </row>
    <row r="676" spans="1:5" s="57" customFormat="1" ht="16.5" customHeight="1">
      <c r="A676" s="56">
        <v>20811</v>
      </c>
      <c r="B676" s="61" t="s">
        <v>548</v>
      </c>
      <c r="C676" s="61">
        <f>SUM(C677:C683)</f>
        <v>13375</v>
      </c>
      <c r="D676" s="61">
        <v>10404</v>
      </c>
      <c r="E676" s="143">
        <f t="shared" si="12"/>
        <v>1.2855632449058054</v>
      </c>
    </row>
    <row r="677" spans="1:5" s="57" customFormat="1" ht="16.5" customHeight="1">
      <c r="A677" s="56">
        <v>2081101</v>
      </c>
      <c r="B677" s="61" t="s">
        <v>59</v>
      </c>
      <c r="C677" s="61">
        <v>1536</v>
      </c>
      <c r="D677" s="61">
        <v>1447</v>
      </c>
      <c r="E677" s="143">
        <f t="shared" si="12"/>
        <v>1.0615065653075328</v>
      </c>
    </row>
    <row r="678" spans="1:5" s="57" customFormat="1" ht="16.5" customHeight="1">
      <c r="A678" s="56">
        <v>2081102</v>
      </c>
      <c r="B678" s="61" t="s">
        <v>60</v>
      </c>
      <c r="C678" s="61">
        <v>21</v>
      </c>
      <c r="D678" s="61">
        <v>86</v>
      </c>
      <c r="E678" s="143">
        <f t="shared" si="12"/>
        <v>0.2441860465116279</v>
      </c>
    </row>
    <row r="679" spans="1:5" s="57" customFormat="1" ht="16.5" customHeight="1">
      <c r="A679" s="56">
        <v>2081103</v>
      </c>
      <c r="B679" s="61" t="s">
        <v>61</v>
      </c>
      <c r="C679" s="61">
        <v>0</v>
      </c>
      <c r="D679" s="61">
        <v>0</v>
      </c>
      <c r="E679" s="143" t="str">
        <f t="shared" si="12"/>
        <v>-</v>
      </c>
    </row>
    <row r="680" spans="1:5" s="57" customFormat="1" ht="16.5" customHeight="1">
      <c r="A680" s="56">
        <v>2081104</v>
      </c>
      <c r="B680" s="61" t="s">
        <v>549</v>
      </c>
      <c r="C680" s="61">
        <v>2069</v>
      </c>
      <c r="D680" s="61">
        <v>1027</v>
      </c>
      <c r="E680" s="143">
        <f t="shared" si="12"/>
        <v>2.01460564751704</v>
      </c>
    </row>
    <row r="681" spans="1:5" s="57" customFormat="1" ht="16.5" customHeight="1">
      <c r="A681" s="56">
        <v>2081105</v>
      </c>
      <c r="B681" s="61" t="s">
        <v>550</v>
      </c>
      <c r="C681" s="61">
        <v>1913</v>
      </c>
      <c r="D681" s="61">
        <v>1103</v>
      </c>
      <c r="E681" s="143">
        <f t="shared" si="12"/>
        <v>1.7343608340888486</v>
      </c>
    </row>
    <row r="682" spans="1:5" s="57" customFormat="1" ht="16.5" customHeight="1">
      <c r="A682" s="56">
        <v>2081106</v>
      </c>
      <c r="B682" s="61" t="s">
        <v>551</v>
      </c>
      <c r="C682" s="61">
        <v>135</v>
      </c>
      <c r="D682" s="61">
        <v>42</v>
      </c>
      <c r="E682" s="143">
        <f t="shared" si="12"/>
        <v>3.2142857142857144</v>
      </c>
    </row>
    <row r="683" spans="1:5" s="57" customFormat="1" ht="16.5" customHeight="1">
      <c r="A683" s="56">
        <v>2081199</v>
      </c>
      <c r="B683" s="61" t="s">
        <v>552</v>
      </c>
      <c r="C683" s="61">
        <v>7701</v>
      </c>
      <c r="D683" s="61">
        <v>6699</v>
      </c>
      <c r="E683" s="143">
        <f t="shared" si="12"/>
        <v>1.1495745633676668</v>
      </c>
    </row>
    <row r="684" spans="1:5" s="57" customFormat="1" ht="16.5" customHeight="1">
      <c r="A684" s="56">
        <v>20815</v>
      </c>
      <c r="B684" s="61" t="s">
        <v>553</v>
      </c>
      <c r="C684" s="61">
        <f>SUM(C685:C688)</f>
        <v>8132</v>
      </c>
      <c r="D684" s="61">
        <v>7387</v>
      </c>
      <c r="E684" s="143">
        <f t="shared" si="12"/>
        <v>1.1008528496006498</v>
      </c>
    </row>
    <row r="685" spans="1:5" s="57" customFormat="1" ht="16.5" customHeight="1">
      <c r="A685" s="56">
        <v>2081501</v>
      </c>
      <c r="B685" s="61" t="s">
        <v>554</v>
      </c>
      <c r="C685" s="61">
        <v>6377</v>
      </c>
      <c r="D685" s="61">
        <v>5452</v>
      </c>
      <c r="E685" s="143">
        <f t="shared" si="12"/>
        <v>1.1696625091709465</v>
      </c>
    </row>
    <row r="686" spans="1:5" s="57" customFormat="1" ht="16.5" customHeight="1">
      <c r="A686" s="56">
        <v>2081502</v>
      </c>
      <c r="B686" s="61" t="s">
        <v>555</v>
      </c>
      <c r="C686" s="61">
        <v>591</v>
      </c>
      <c r="D686" s="61">
        <v>919</v>
      </c>
      <c r="E686" s="143">
        <f t="shared" si="12"/>
        <v>0.6430903155603918</v>
      </c>
    </row>
    <row r="687" spans="1:5" s="57" customFormat="1" ht="16.5" customHeight="1">
      <c r="A687" s="56">
        <v>2081503</v>
      </c>
      <c r="B687" s="61" t="s">
        <v>556</v>
      </c>
      <c r="C687" s="61">
        <v>1056</v>
      </c>
      <c r="D687" s="61">
        <v>930</v>
      </c>
      <c r="E687" s="143">
        <f t="shared" si="12"/>
        <v>1.135483870967742</v>
      </c>
    </row>
    <row r="688" spans="1:5" s="57" customFormat="1" ht="16.5" customHeight="1">
      <c r="A688" s="56">
        <v>2081599</v>
      </c>
      <c r="B688" s="61" t="s">
        <v>557</v>
      </c>
      <c r="C688" s="61">
        <v>108</v>
      </c>
      <c r="D688" s="61">
        <v>86</v>
      </c>
      <c r="E688" s="143">
        <f t="shared" si="12"/>
        <v>1.255813953488372</v>
      </c>
    </row>
    <row r="689" spans="1:5" s="57" customFormat="1" ht="16.5" customHeight="1">
      <c r="A689" s="56">
        <v>20816</v>
      </c>
      <c r="B689" s="61" t="s">
        <v>558</v>
      </c>
      <c r="C689" s="61">
        <f>SUM(C690:C693)</f>
        <v>24</v>
      </c>
      <c r="D689" s="61">
        <v>104</v>
      </c>
      <c r="E689" s="143">
        <f t="shared" si="12"/>
        <v>0.23076923076923078</v>
      </c>
    </row>
    <row r="690" spans="1:5" s="57" customFormat="1" ht="16.5" customHeight="1">
      <c r="A690" s="56">
        <v>2081601</v>
      </c>
      <c r="B690" s="61" t="s">
        <v>59</v>
      </c>
      <c r="C690" s="61">
        <v>14</v>
      </c>
      <c r="D690" s="61">
        <v>14</v>
      </c>
      <c r="E690" s="143">
        <f t="shared" si="12"/>
        <v>1</v>
      </c>
    </row>
    <row r="691" spans="1:5" s="57" customFormat="1" ht="16.5" customHeight="1">
      <c r="A691" s="56">
        <v>2081602</v>
      </c>
      <c r="B691" s="61" t="s">
        <v>60</v>
      </c>
      <c r="C691" s="61">
        <v>10</v>
      </c>
      <c r="D691" s="61">
        <v>0</v>
      </c>
      <c r="E691" s="143" t="str">
        <f t="shared" si="12"/>
        <v>-</v>
      </c>
    </row>
    <row r="692" spans="1:5" s="57" customFormat="1" ht="16.5" customHeight="1">
      <c r="A692" s="56">
        <v>2081603</v>
      </c>
      <c r="B692" s="61" t="s">
        <v>61</v>
      </c>
      <c r="C692" s="61">
        <v>0</v>
      </c>
      <c r="D692" s="61">
        <v>0</v>
      </c>
      <c r="E692" s="143" t="str">
        <f t="shared" si="12"/>
        <v>-</v>
      </c>
    </row>
    <row r="693" spans="1:5" s="57" customFormat="1" ht="16.5" customHeight="1">
      <c r="A693" s="56">
        <v>2081699</v>
      </c>
      <c r="B693" s="61" t="s">
        <v>559</v>
      </c>
      <c r="C693" s="61">
        <v>0</v>
      </c>
      <c r="D693" s="61">
        <v>90</v>
      </c>
      <c r="E693" s="143">
        <f t="shared" si="12"/>
        <v>0</v>
      </c>
    </row>
    <row r="694" spans="1:5" s="57" customFormat="1" ht="16.5" customHeight="1">
      <c r="A694" s="56">
        <v>20819</v>
      </c>
      <c r="B694" s="61" t="s">
        <v>560</v>
      </c>
      <c r="C694" s="61">
        <f>SUM(C695:C696)</f>
        <v>60056</v>
      </c>
      <c r="D694" s="61">
        <v>59595</v>
      </c>
      <c r="E694" s="143">
        <f t="shared" si="12"/>
        <v>1.007735548284252</v>
      </c>
    </row>
    <row r="695" spans="1:5" s="57" customFormat="1" ht="16.5" customHeight="1">
      <c r="A695" s="56">
        <v>2081901</v>
      </c>
      <c r="B695" s="61" t="s">
        <v>561</v>
      </c>
      <c r="C695" s="61">
        <v>41990</v>
      </c>
      <c r="D695" s="61">
        <v>40567</v>
      </c>
      <c r="E695" s="143">
        <f t="shared" si="12"/>
        <v>1.0350777725737668</v>
      </c>
    </row>
    <row r="696" spans="1:5" s="57" customFormat="1" ht="16.5" customHeight="1">
      <c r="A696" s="56">
        <v>2081902</v>
      </c>
      <c r="B696" s="61" t="s">
        <v>562</v>
      </c>
      <c r="C696" s="61">
        <v>18066</v>
      </c>
      <c r="D696" s="61">
        <v>19028</v>
      </c>
      <c r="E696" s="143">
        <f t="shared" si="12"/>
        <v>0.9494429262140004</v>
      </c>
    </row>
    <row r="697" spans="1:5" s="57" customFormat="1" ht="16.5" customHeight="1">
      <c r="A697" s="56">
        <v>20820</v>
      </c>
      <c r="B697" s="61" t="s">
        <v>563</v>
      </c>
      <c r="C697" s="61">
        <f>SUM(C698:C699)</f>
        <v>9069</v>
      </c>
      <c r="D697" s="61">
        <v>3281</v>
      </c>
      <c r="E697" s="143">
        <f t="shared" si="12"/>
        <v>2.7640963120999693</v>
      </c>
    </row>
    <row r="698" spans="1:5" s="57" customFormat="1" ht="16.5" customHeight="1">
      <c r="A698" s="56">
        <v>2082001</v>
      </c>
      <c r="B698" s="61" t="s">
        <v>564</v>
      </c>
      <c r="C698" s="61">
        <v>7140</v>
      </c>
      <c r="D698" s="61">
        <v>1363</v>
      </c>
      <c r="E698" s="143">
        <f t="shared" si="12"/>
        <v>5.238444607483492</v>
      </c>
    </row>
    <row r="699" spans="1:5" s="57" customFormat="1" ht="16.5" customHeight="1">
      <c r="A699" s="56">
        <v>2082002</v>
      </c>
      <c r="B699" s="61" t="s">
        <v>565</v>
      </c>
      <c r="C699" s="61">
        <v>1929</v>
      </c>
      <c r="D699" s="61">
        <v>1918</v>
      </c>
      <c r="E699" s="143">
        <f t="shared" si="12"/>
        <v>1.005735140771637</v>
      </c>
    </row>
    <row r="700" spans="1:5" s="57" customFormat="1" ht="16.5" customHeight="1">
      <c r="A700" s="56">
        <v>20821</v>
      </c>
      <c r="B700" s="61" t="s">
        <v>566</v>
      </c>
      <c r="C700" s="61">
        <f>SUM(C701:C702)</f>
        <v>11670</v>
      </c>
      <c r="D700" s="61">
        <v>7143</v>
      </c>
      <c r="E700" s="143">
        <f t="shared" si="12"/>
        <v>1.633767324653507</v>
      </c>
    </row>
    <row r="701" spans="1:5" s="57" customFormat="1" ht="16.5" customHeight="1">
      <c r="A701" s="56">
        <v>2082101</v>
      </c>
      <c r="B701" s="61" t="s">
        <v>567</v>
      </c>
      <c r="C701" s="61">
        <v>1450</v>
      </c>
      <c r="D701" s="61">
        <v>19</v>
      </c>
      <c r="E701" s="143">
        <f t="shared" si="12"/>
        <v>76.3157894736842</v>
      </c>
    </row>
    <row r="702" spans="1:5" s="57" customFormat="1" ht="16.5" customHeight="1">
      <c r="A702" s="56">
        <v>2082102</v>
      </c>
      <c r="B702" s="61" t="s">
        <v>568</v>
      </c>
      <c r="C702" s="61">
        <v>10220</v>
      </c>
      <c r="D702" s="61">
        <v>7124</v>
      </c>
      <c r="E702" s="143">
        <f t="shared" si="12"/>
        <v>1.4345873104997193</v>
      </c>
    </row>
    <row r="703" spans="1:5" s="57" customFormat="1" ht="16.5" customHeight="1">
      <c r="A703" s="56">
        <v>20824</v>
      </c>
      <c r="B703" s="61" t="s">
        <v>569</v>
      </c>
      <c r="C703" s="61">
        <f>SUM(C704:C705)</f>
        <v>70</v>
      </c>
      <c r="D703" s="61">
        <v>168</v>
      </c>
      <c r="E703" s="143">
        <f t="shared" si="12"/>
        <v>0.4166666666666667</v>
      </c>
    </row>
    <row r="704" spans="1:5" s="57" customFormat="1" ht="16.5" customHeight="1">
      <c r="A704" s="56">
        <v>2082401</v>
      </c>
      <c r="B704" s="61" t="s">
        <v>570</v>
      </c>
      <c r="C704" s="61">
        <v>0</v>
      </c>
      <c r="D704" s="61">
        <v>120</v>
      </c>
      <c r="E704" s="143">
        <f t="shared" si="12"/>
        <v>0</v>
      </c>
    </row>
    <row r="705" spans="1:5" s="57" customFormat="1" ht="16.5" customHeight="1">
      <c r="A705" s="56">
        <v>2082402</v>
      </c>
      <c r="B705" s="61" t="s">
        <v>571</v>
      </c>
      <c r="C705" s="61">
        <v>70</v>
      </c>
      <c r="D705" s="61">
        <v>48</v>
      </c>
      <c r="E705" s="143">
        <f t="shared" si="12"/>
        <v>1.4583333333333333</v>
      </c>
    </row>
    <row r="706" spans="1:5" s="57" customFormat="1" ht="16.5" customHeight="1">
      <c r="A706" s="56">
        <v>20825</v>
      </c>
      <c r="B706" s="61" t="s">
        <v>572</v>
      </c>
      <c r="C706" s="61">
        <f>SUM(C707:C708)</f>
        <v>782</v>
      </c>
      <c r="D706" s="61">
        <v>821</v>
      </c>
      <c r="E706" s="143">
        <f t="shared" si="12"/>
        <v>0.9524969549330086</v>
      </c>
    </row>
    <row r="707" spans="1:5" s="57" customFormat="1" ht="16.5" customHeight="1">
      <c r="A707" s="56">
        <v>2082501</v>
      </c>
      <c r="B707" s="61" t="s">
        <v>573</v>
      </c>
      <c r="C707" s="61">
        <v>278</v>
      </c>
      <c r="D707" s="61">
        <v>33</v>
      </c>
      <c r="E707" s="143">
        <f t="shared" si="12"/>
        <v>8.424242424242424</v>
      </c>
    </row>
    <row r="708" spans="1:5" s="57" customFormat="1" ht="16.5" customHeight="1">
      <c r="A708" s="56">
        <v>2082502</v>
      </c>
      <c r="B708" s="61" t="s">
        <v>574</v>
      </c>
      <c r="C708" s="61">
        <v>504</v>
      </c>
      <c r="D708" s="61">
        <v>788</v>
      </c>
      <c r="E708" s="143">
        <f t="shared" si="12"/>
        <v>0.6395939086294417</v>
      </c>
    </row>
    <row r="709" spans="1:5" s="57" customFormat="1" ht="16.5" customHeight="1">
      <c r="A709" s="56">
        <v>20899</v>
      </c>
      <c r="B709" s="61" t="s">
        <v>575</v>
      </c>
      <c r="C709" s="61">
        <f>C710</f>
        <v>37296</v>
      </c>
      <c r="D709" s="61">
        <v>13729</v>
      </c>
      <c r="E709" s="143">
        <f t="shared" si="12"/>
        <v>2.716585330322675</v>
      </c>
    </row>
    <row r="710" spans="1:5" s="57" customFormat="1" ht="16.5" customHeight="1">
      <c r="A710" s="56">
        <v>2089901</v>
      </c>
      <c r="B710" s="61" t="s">
        <v>576</v>
      </c>
      <c r="C710" s="61">
        <v>37296</v>
      </c>
      <c r="D710" s="61">
        <v>13729</v>
      </c>
      <c r="E710" s="143">
        <f t="shared" si="12"/>
        <v>2.716585330322675</v>
      </c>
    </row>
    <row r="711" spans="1:5" s="57" customFormat="1" ht="16.5" customHeight="1">
      <c r="A711" s="56">
        <v>210</v>
      </c>
      <c r="B711" s="61" t="s">
        <v>577</v>
      </c>
      <c r="C711" s="61">
        <f>SUM(C712,C717,C730,C734,C746,C756,C759,C763,C773)</f>
        <v>409251</v>
      </c>
      <c r="D711" s="61">
        <v>363530</v>
      </c>
      <c r="E711" s="143">
        <f t="shared" si="12"/>
        <v>1.125769537589745</v>
      </c>
    </row>
    <row r="712" spans="1:5" s="57" customFormat="1" ht="16.5" customHeight="1">
      <c r="A712" s="56">
        <v>21001</v>
      </c>
      <c r="B712" s="61" t="s">
        <v>578</v>
      </c>
      <c r="C712" s="61">
        <f>SUM(C713:C716)</f>
        <v>18947</v>
      </c>
      <c r="D712" s="61">
        <v>12982</v>
      </c>
      <c r="E712" s="143">
        <f t="shared" si="12"/>
        <v>1.4594823601910338</v>
      </c>
    </row>
    <row r="713" spans="1:5" s="57" customFormat="1" ht="16.5" customHeight="1">
      <c r="A713" s="56">
        <v>2100101</v>
      </c>
      <c r="B713" s="61" t="s">
        <v>59</v>
      </c>
      <c r="C713" s="61">
        <v>13307</v>
      </c>
      <c r="D713" s="61">
        <v>9771</v>
      </c>
      <c r="E713" s="143">
        <f t="shared" si="12"/>
        <v>1.3618872172756116</v>
      </c>
    </row>
    <row r="714" spans="1:5" s="57" customFormat="1" ht="16.5" customHeight="1">
      <c r="A714" s="56">
        <v>2100102</v>
      </c>
      <c r="B714" s="61" t="s">
        <v>60</v>
      </c>
      <c r="C714" s="61">
        <v>892</v>
      </c>
      <c r="D714" s="61">
        <v>840</v>
      </c>
      <c r="E714" s="143">
        <f t="shared" si="12"/>
        <v>1.061904761904762</v>
      </c>
    </row>
    <row r="715" spans="1:5" s="57" customFormat="1" ht="16.5" customHeight="1">
      <c r="A715" s="56">
        <v>2100103</v>
      </c>
      <c r="B715" s="61" t="s">
        <v>61</v>
      </c>
      <c r="C715" s="61">
        <v>0</v>
      </c>
      <c r="D715" s="61">
        <v>0</v>
      </c>
      <c r="E715" s="143" t="str">
        <f t="shared" si="12"/>
        <v>-</v>
      </c>
    </row>
    <row r="716" spans="1:5" s="57" customFormat="1" ht="16.5" customHeight="1">
      <c r="A716" s="56">
        <v>2100199</v>
      </c>
      <c r="B716" s="61" t="s">
        <v>579</v>
      </c>
      <c r="C716" s="61">
        <v>4748</v>
      </c>
      <c r="D716" s="61">
        <v>2371</v>
      </c>
      <c r="E716" s="143">
        <f t="shared" si="12"/>
        <v>2.0025305778152678</v>
      </c>
    </row>
    <row r="717" spans="1:5" s="57" customFormat="1" ht="16.5" customHeight="1">
      <c r="A717" s="56">
        <v>21002</v>
      </c>
      <c r="B717" s="61" t="s">
        <v>580</v>
      </c>
      <c r="C717" s="61">
        <f>SUM(C718:C729)</f>
        <v>28272</v>
      </c>
      <c r="D717" s="61">
        <v>14483</v>
      </c>
      <c r="E717" s="143">
        <f aca="true" t="shared" si="13" ref="E717:E780">IF(D717=0,"-",C717/D717)</f>
        <v>1.9520817510184354</v>
      </c>
    </row>
    <row r="718" spans="1:5" s="57" customFormat="1" ht="16.5" customHeight="1">
      <c r="A718" s="56">
        <v>2100201</v>
      </c>
      <c r="B718" s="61" t="s">
        <v>581</v>
      </c>
      <c r="C718" s="61">
        <v>10175</v>
      </c>
      <c r="D718" s="61">
        <v>6662</v>
      </c>
      <c r="E718" s="143">
        <f t="shared" si="13"/>
        <v>1.5273191233863705</v>
      </c>
    </row>
    <row r="719" spans="1:5" s="57" customFormat="1" ht="16.5" customHeight="1">
      <c r="A719" s="56">
        <v>2100202</v>
      </c>
      <c r="B719" s="61" t="s">
        <v>582</v>
      </c>
      <c r="C719" s="61">
        <v>8912</v>
      </c>
      <c r="D719" s="61">
        <v>1232</v>
      </c>
      <c r="E719" s="143">
        <f t="shared" si="13"/>
        <v>7.233766233766234</v>
      </c>
    </row>
    <row r="720" spans="1:5" s="57" customFormat="1" ht="16.5" customHeight="1">
      <c r="A720" s="56">
        <v>2100203</v>
      </c>
      <c r="B720" s="61" t="s">
        <v>583</v>
      </c>
      <c r="C720" s="61">
        <v>0</v>
      </c>
      <c r="D720" s="61">
        <v>0</v>
      </c>
      <c r="E720" s="143" t="str">
        <f t="shared" si="13"/>
        <v>-</v>
      </c>
    </row>
    <row r="721" spans="1:5" s="57" customFormat="1" ht="16.5" customHeight="1">
      <c r="A721" s="56">
        <v>2100204</v>
      </c>
      <c r="B721" s="61" t="s">
        <v>584</v>
      </c>
      <c r="C721" s="61">
        <v>0</v>
      </c>
      <c r="D721" s="61">
        <v>0</v>
      </c>
      <c r="E721" s="143" t="str">
        <f t="shared" si="13"/>
        <v>-</v>
      </c>
    </row>
    <row r="722" spans="1:5" s="57" customFormat="1" ht="16.5" customHeight="1">
      <c r="A722" s="56">
        <v>2100205</v>
      </c>
      <c r="B722" s="61" t="s">
        <v>585</v>
      </c>
      <c r="C722" s="61">
        <v>2075</v>
      </c>
      <c r="D722" s="61">
        <v>1481</v>
      </c>
      <c r="E722" s="143">
        <f t="shared" si="13"/>
        <v>1.401080351114112</v>
      </c>
    </row>
    <row r="723" spans="1:5" s="57" customFormat="1" ht="16.5" customHeight="1">
      <c r="A723" s="56">
        <v>2100206</v>
      </c>
      <c r="B723" s="61" t="s">
        <v>586</v>
      </c>
      <c r="C723" s="61">
        <v>302</v>
      </c>
      <c r="D723" s="61">
        <v>112</v>
      </c>
      <c r="E723" s="143">
        <f t="shared" si="13"/>
        <v>2.6964285714285716</v>
      </c>
    </row>
    <row r="724" spans="1:5" s="57" customFormat="1" ht="16.5" customHeight="1">
      <c r="A724" s="56">
        <v>2100207</v>
      </c>
      <c r="B724" s="61" t="s">
        <v>587</v>
      </c>
      <c r="C724" s="61">
        <v>0</v>
      </c>
      <c r="D724" s="61">
        <v>0</v>
      </c>
      <c r="E724" s="143" t="str">
        <f t="shared" si="13"/>
        <v>-</v>
      </c>
    </row>
    <row r="725" spans="1:5" s="57" customFormat="1" ht="16.5" customHeight="1">
      <c r="A725" s="56">
        <v>2100208</v>
      </c>
      <c r="B725" s="61" t="s">
        <v>588</v>
      </c>
      <c r="C725" s="61">
        <v>64</v>
      </c>
      <c r="D725" s="61">
        <v>96</v>
      </c>
      <c r="E725" s="143">
        <f t="shared" si="13"/>
        <v>0.6666666666666666</v>
      </c>
    </row>
    <row r="726" spans="1:5" s="57" customFormat="1" ht="16.5" customHeight="1">
      <c r="A726" s="56">
        <v>2100209</v>
      </c>
      <c r="B726" s="61" t="s">
        <v>589</v>
      </c>
      <c r="C726" s="61">
        <v>17</v>
      </c>
      <c r="D726" s="61">
        <v>82</v>
      </c>
      <c r="E726" s="143">
        <f t="shared" si="13"/>
        <v>0.2073170731707317</v>
      </c>
    </row>
    <row r="727" spans="1:5" s="57" customFormat="1" ht="16.5" customHeight="1">
      <c r="A727" s="56">
        <v>2100210</v>
      </c>
      <c r="B727" s="61" t="s">
        <v>590</v>
      </c>
      <c r="C727" s="61">
        <v>0</v>
      </c>
      <c r="D727" s="61">
        <v>93</v>
      </c>
      <c r="E727" s="143">
        <f t="shared" si="13"/>
        <v>0</v>
      </c>
    </row>
    <row r="728" spans="1:5" s="57" customFormat="1" ht="16.5" customHeight="1">
      <c r="A728" s="56">
        <v>2100211</v>
      </c>
      <c r="B728" s="61" t="s">
        <v>591</v>
      </c>
      <c r="C728" s="61">
        <v>0</v>
      </c>
      <c r="D728" s="61">
        <v>0</v>
      </c>
      <c r="E728" s="143" t="str">
        <f t="shared" si="13"/>
        <v>-</v>
      </c>
    </row>
    <row r="729" spans="1:5" s="57" customFormat="1" ht="16.5" customHeight="1">
      <c r="A729" s="56">
        <v>2100299</v>
      </c>
      <c r="B729" s="61" t="s">
        <v>592</v>
      </c>
      <c r="C729" s="61">
        <v>6727</v>
      </c>
      <c r="D729" s="61">
        <v>4725</v>
      </c>
      <c r="E729" s="143">
        <f t="shared" si="13"/>
        <v>1.4237037037037037</v>
      </c>
    </row>
    <row r="730" spans="1:5" s="57" customFormat="1" ht="16.5" customHeight="1">
      <c r="A730" s="56">
        <v>21003</v>
      </c>
      <c r="B730" s="61" t="s">
        <v>593</v>
      </c>
      <c r="C730" s="61">
        <f>SUM(C731:C733)</f>
        <v>19836</v>
      </c>
      <c r="D730" s="61">
        <v>25217</v>
      </c>
      <c r="E730" s="143">
        <f t="shared" si="13"/>
        <v>0.7866122060514732</v>
      </c>
    </row>
    <row r="731" spans="1:5" s="57" customFormat="1" ht="16.5" customHeight="1">
      <c r="A731" s="56">
        <v>2100301</v>
      </c>
      <c r="B731" s="61" t="s">
        <v>594</v>
      </c>
      <c r="C731" s="61">
        <v>135</v>
      </c>
      <c r="D731" s="61">
        <v>481</v>
      </c>
      <c r="E731" s="143">
        <f t="shared" si="13"/>
        <v>0.2806652806652807</v>
      </c>
    </row>
    <row r="732" spans="1:5" s="57" customFormat="1" ht="16.5" customHeight="1">
      <c r="A732" s="56">
        <v>2100302</v>
      </c>
      <c r="B732" s="61" t="s">
        <v>595</v>
      </c>
      <c r="C732" s="61">
        <v>7659</v>
      </c>
      <c r="D732" s="61">
        <v>8371</v>
      </c>
      <c r="E732" s="143">
        <f t="shared" si="13"/>
        <v>0.9149444510811133</v>
      </c>
    </row>
    <row r="733" spans="1:5" s="57" customFormat="1" ht="16.5" customHeight="1">
      <c r="A733" s="56">
        <v>2100399</v>
      </c>
      <c r="B733" s="61" t="s">
        <v>596</v>
      </c>
      <c r="C733" s="61">
        <v>12042</v>
      </c>
      <c r="D733" s="61">
        <v>16365</v>
      </c>
      <c r="E733" s="143">
        <f t="shared" si="13"/>
        <v>0.7358386801099909</v>
      </c>
    </row>
    <row r="734" spans="1:5" s="57" customFormat="1" ht="16.5" customHeight="1">
      <c r="A734" s="56">
        <v>21004</v>
      </c>
      <c r="B734" s="61" t="s">
        <v>597</v>
      </c>
      <c r="C734" s="61">
        <f>SUM(C735:C745)</f>
        <v>62546</v>
      </c>
      <c r="D734" s="61">
        <v>58132</v>
      </c>
      <c r="E734" s="143">
        <f t="shared" si="13"/>
        <v>1.0759306406110232</v>
      </c>
    </row>
    <row r="735" spans="1:5" s="57" customFormat="1" ht="16.5" customHeight="1">
      <c r="A735" s="56">
        <v>2100401</v>
      </c>
      <c r="B735" s="61" t="s">
        <v>598</v>
      </c>
      <c r="C735" s="61">
        <v>9211</v>
      </c>
      <c r="D735" s="61">
        <v>7138</v>
      </c>
      <c r="E735" s="143">
        <f t="shared" si="13"/>
        <v>1.2904174838890445</v>
      </c>
    </row>
    <row r="736" spans="1:5" s="57" customFormat="1" ht="16.5" customHeight="1">
      <c r="A736" s="56">
        <v>2100402</v>
      </c>
      <c r="B736" s="61" t="s">
        <v>599</v>
      </c>
      <c r="C736" s="61">
        <v>1694</v>
      </c>
      <c r="D736" s="61">
        <v>1619</v>
      </c>
      <c r="E736" s="143">
        <f t="shared" si="13"/>
        <v>1.0463248919085855</v>
      </c>
    </row>
    <row r="737" spans="1:5" s="57" customFormat="1" ht="16.5" customHeight="1">
      <c r="A737" s="56">
        <v>2100403</v>
      </c>
      <c r="B737" s="61" t="s">
        <v>600</v>
      </c>
      <c r="C737" s="61">
        <v>5078</v>
      </c>
      <c r="D737" s="61">
        <v>5108</v>
      </c>
      <c r="E737" s="143">
        <f t="shared" si="13"/>
        <v>0.9941268598277212</v>
      </c>
    </row>
    <row r="738" spans="1:5" s="57" customFormat="1" ht="16.5" customHeight="1">
      <c r="A738" s="56">
        <v>2100404</v>
      </c>
      <c r="B738" s="61" t="s">
        <v>601</v>
      </c>
      <c r="C738" s="61">
        <v>26</v>
      </c>
      <c r="D738" s="61">
        <v>426</v>
      </c>
      <c r="E738" s="143">
        <f t="shared" si="13"/>
        <v>0.06103286384976526</v>
      </c>
    </row>
    <row r="739" spans="1:5" s="57" customFormat="1" ht="16.5" customHeight="1">
      <c r="A739" s="56">
        <v>2100405</v>
      </c>
      <c r="B739" s="61" t="s">
        <v>602</v>
      </c>
      <c r="C739" s="61">
        <v>30</v>
      </c>
      <c r="D739" s="61">
        <v>178</v>
      </c>
      <c r="E739" s="143">
        <f t="shared" si="13"/>
        <v>0.16853932584269662</v>
      </c>
    </row>
    <row r="740" spans="1:5" s="57" customFormat="1" ht="16.5" customHeight="1">
      <c r="A740" s="56">
        <v>2100406</v>
      </c>
      <c r="B740" s="61" t="s">
        <v>603</v>
      </c>
      <c r="C740" s="61">
        <v>4067</v>
      </c>
      <c r="D740" s="61">
        <v>3598</v>
      </c>
      <c r="E740" s="143">
        <f t="shared" si="13"/>
        <v>1.1303501945525292</v>
      </c>
    </row>
    <row r="741" spans="1:5" s="57" customFormat="1" ht="16.5" customHeight="1">
      <c r="A741" s="56">
        <v>2100407</v>
      </c>
      <c r="B741" s="61" t="s">
        <v>604</v>
      </c>
      <c r="C741" s="61">
        <v>970</v>
      </c>
      <c r="D741" s="61">
        <v>297</v>
      </c>
      <c r="E741" s="143">
        <f t="shared" si="13"/>
        <v>3.265993265993266</v>
      </c>
    </row>
    <row r="742" spans="1:5" s="57" customFormat="1" ht="16.5" customHeight="1">
      <c r="A742" s="56">
        <v>2100408</v>
      </c>
      <c r="B742" s="61" t="s">
        <v>605</v>
      </c>
      <c r="C742" s="61">
        <v>24969</v>
      </c>
      <c r="D742" s="61">
        <v>22312</v>
      </c>
      <c r="E742" s="143">
        <f t="shared" si="13"/>
        <v>1.1190839010397993</v>
      </c>
    </row>
    <row r="743" spans="1:5" s="57" customFormat="1" ht="16.5" customHeight="1">
      <c r="A743" s="56">
        <v>2100409</v>
      </c>
      <c r="B743" s="61" t="s">
        <v>606</v>
      </c>
      <c r="C743" s="61">
        <v>14219</v>
      </c>
      <c r="D743" s="61">
        <v>12876</v>
      </c>
      <c r="E743" s="143">
        <f t="shared" si="13"/>
        <v>1.1043025784405094</v>
      </c>
    </row>
    <row r="744" spans="1:5" s="57" customFormat="1" ht="16.5" customHeight="1">
      <c r="A744" s="56">
        <v>2100410</v>
      </c>
      <c r="B744" s="61" t="s">
        <v>607</v>
      </c>
      <c r="C744" s="61">
        <v>37</v>
      </c>
      <c r="D744" s="61">
        <v>45</v>
      </c>
      <c r="E744" s="143">
        <f t="shared" si="13"/>
        <v>0.8222222222222222</v>
      </c>
    </row>
    <row r="745" spans="1:5" s="57" customFormat="1" ht="16.5" customHeight="1">
      <c r="A745" s="56">
        <v>2100499</v>
      </c>
      <c r="B745" s="61" t="s">
        <v>608</v>
      </c>
      <c r="C745" s="61">
        <v>2245</v>
      </c>
      <c r="D745" s="61">
        <v>4535</v>
      </c>
      <c r="E745" s="143">
        <f t="shared" si="13"/>
        <v>0.49503858875413453</v>
      </c>
    </row>
    <row r="746" spans="1:5" s="57" customFormat="1" ht="16.5" customHeight="1">
      <c r="A746" s="56">
        <v>21005</v>
      </c>
      <c r="B746" s="61" t="s">
        <v>609</v>
      </c>
      <c r="C746" s="61">
        <f>SUM(C747:C755)</f>
        <v>237515</v>
      </c>
      <c r="D746" s="61">
        <v>210138</v>
      </c>
      <c r="E746" s="143">
        <f t="shared" si="13"/>
        <v>1.130281053403002</v>
      </c>
    </row>
    <row r="747" spans="1:5" s="57" customFormat="1" ht="16.5" customHeight="1">
      <c r="A747" s="56">
        <v>2100501</v>
      </c>
      <c r="B747" s="61" t="s">
        <v>610</v>
      </c>
      <c r="C747" s="61">
        <v>2131</v>
      </c>
      <c r="D747" s="61">
        <v>1822</v>
      </c>
      <c r="E747" s="143">
        <f t="shared" si="13"/>
        <v>1.1695938529088914</v>
      </c>
    </row>
    <row r="748" spans="1:5" s="57" customFormat="1" ht="16.5" customHeight="1">
      <c r="A748" s="56">
        <v>2100502</v>
      </c>
      <c r="B748" s="61" t="s">
        <v>611</v>
      </c>
      <c r="C748" s="61">
        <v>130</v>
      </c>
      <c r="D748" s="61">
        <v>329</v>
      </c>
      <c r="E748" s="143">
        <f t="shared" si="13"/>
        <v>0.3951367781155015</v>
      </c>
    </row>
    <row r="749" spans="1:5" s="57" customFormat="1" ht="16.5" customHeight="1">
      <c r="A749" s="56">
        <v>2100503</v>
      </c>
      <c r="B749" s="61" t="s">
        <v>612</v>
      </c>
      <c r="C749" s="61">
        <v>360</v>
      </c>
      <c r="D749" s="61">
        <v>315</v>
      </c>
      <c r="E749" s="143">
        <f t="shared" si="13"/>
        <v>1.1428571428571428</v>
      </c>
    </row>
    <row r="750" spans="1:5" s="57" customFormat="1" ht="16.5" customHeight="1">
      <c r="A750" s="56">
        <v>2100504</v>
      </c>
      <c r="B750" s="61" t="s">
        <v>613</v>
      </c>
      <c r="C750" s="61">
        <v>2044</v>
      </c>
      <c r="D750" s="61">
        <v>1807</v>
      </c>
      <c r="E750" s="143">
        <f t="shared" si="13"/>
        <v>1.1311566131710016</v>
      </c>
    </row>
    <row r="751" spans="1:5" s="57" customFormat="1" ht="16.5" customHeight="1">
      <c r="A751" s="56">
        <v>2100506</v>
      </c>
      <c r="B751" s="61" t="s">
        <v>614</v>
      </c>
      <c r="C751" s="61">
        <v>169496</v>
      </c>
      <c r="D751" s="61">
        <v>150684</v>
      </c>
      <c r="E751" s="143">
        <f t="shared" si="13"/>
        <v>1.1248440444904568</v>
      </c>
    </row>
    <row r="752" spans="1:5" s="57" customFormat="1" ht="16.5" customHeight="1">
      <c r="A752" s="56">
        <v>2100508</v>
      </c>
      <c r="B752" s="61" t="s">
        <v>615</v>
      </c>
      <c r="C752" s="61">
        <v>46628</v>
      </c>
      <c r="D752" s="61">
        <v>38863</v>
      </c>
      <c r="E752" s="143">
        <f t="shared" si="13"/>
        <v>1.1998044412423128</v>
      </c>
    </row>
    <row r="753" spans="1:5" s="57" customFormat="1" ht="16.5" customHeight="1">
      <c r="A753" s="56">
        <v>2100509</v>
      </c>
      <c r="B753" s="61" t="s">
        <v>616</v>
      </c>
      <c r="C753" s="61">
        <v>8602</v>
      </c>
      <c r="D753" s="61">
        <v>7636</v>
      </c>
      <c r="E753" s="143">
        <f t="shared" si="13"/>
        <v>1.1265060240963856</v>
      </c>
    </row>
    <row r="754" spans="1:5" s="57" customFormat="1" ht="16.5" customHeight="1">
      <c r="A754" s="56">
        <v>2100510</v>
      </c>
      <c r="B754" s="61" t="s">
        <v>617</v>
      </c>
      <c r="C754" s="61">
        <v>313</v>
      </c>
      <c r="D754" s="61">
        <v>261</v>
      </c>
      <c r="E754" s="143">
        <f t="shared" si="13"/>
        <v>1.1992337164750957</v>
      </c>
    </row>
    <row r="755" spans="1:5" s="57" customFormat="1" ht="16.5" customHeight="1">
      <c r="A755" s="56">
        <v>2100599</v>
      </c>
      <c r="B755" s="61" t="s">
        <v>618</v>
      </c>
      <c r="C755" s="61">
        <v>7811</v>
      </c>
      <c r="D755" s="61">
        <v>8421</v>
      </c>
      <c r="E755" s="143">
        <f t="shared" si="13"/>
        <v>0.9275620472627953</v>
      </c>
    </row>
    <row r="756" spans="1:5" s="57" customFormat="1" ht="16.5" customHeight="1">
      <c r="A756" s="56">
        <v>21006</v>
      </c>
      <c r="B756" s="61" t="s">
        <v>619</v>
      </c>
      <c r="C756" s="61">
        <f>SUM(C757:C758)</f>
        <v>1298</v>
      </c>
      <c r="D756" s="61">
        <v>781</v>
      </c>
      <c r="E756" s="143">
        <f t="shared" si="13"/>
        <v>1.6619718309859155</v>
      </c>
    </row>
    <row r="757" spans="1:5" s="57" customFormat="1" ht="16.5" customHeight="1">
      <c r="A757" s="56">
        <v>2100601</v>
      </c>
      <c r="B757" s="61" t="s">
        <v>620</v>
      </c>
      <c r="C757" s="61">
        <v>648</v>
      </c>
      <c r="D757" s="61">
        <v>613</v>
      </c>
      <c r="E757" s="143">
        <f t="shared" si="13"/>
        <v>1.0570962479608483</v>
      </c>
    </row>
    <row r="758" spans="1:5" s="57" customFormat="1" ht="16.5" customHeight="1">
      <c r="A758" s="56">
        <v>2100699</v>
      </c>
      <c r="B758" s="61" t="s">
        <v>621</v>
      </c>
      <c r="C758" s="61">
        <v>650</v>
      </c>
      <c r="D758" s="61">
        <v>168</v>
      </c>
      <c r="E758" s="143">
        <f t="shared" si="13"/>
        <v>3.869047619047619</v>
      </c>
    </row>
    <row r="759" spans="1:5" s="57" customFormat="1" ht="16.5" customHeight="1">
      <c r="A759" s="56">
        <v>21007</v>
      </c>
      <c r="B759" s="61" t="s">
        <v>622</v>
      </c>
      <c r="C759" s="61">
        <f>SUM(C760:C762)</f>
        <v>28286</v>
      </c>
      <c r="D759" s="61">
        <v>31988</v>
      </c>
      <c r="E759" s="143">
        <f t="shared" si="13"/>
        <v>0.8842691009128423</v>
      </c>
    </row>
    <row r="760" spans="1:5" s="57" customFormat="1" ht="16.5" customHeight="1">
      <c r="A760" s="56">
        <v>2100716</v>
      </c>
      <c r="B760" s="61" t="s">
        <v>623</v>
      </c>
      <c r="C760" s="61">
        <v>6335</v>
      </c>
      <c r="D760" s="61">
        <v>8222</v>
      </c>
      <c r="E760" s="143">
        <f t="shared" si="13"/>
        <v>0.7704937971296522</v>
      </c>
    </row>
    <row r="761" spans="1:5" s="57" customFormat="1" ht="16.5" customHeight="1">
      <c r="A761" s="56">
        <v>2100717</v>
      </c>
      <c r="B761" s="61" t="s">
        <v>624</v>
      </c>
      <c r="C761" s="61">
        <v>7744</v>
      </c>
      <c r="D761" s="61">
        <v>3143</v>
      </c>
      <c r="E761" s="143">
        <f t="shared" si="13"/>
        <v>2.4638880050906775</v>
      </c>
    </row>
    <row r="762" spans="1:5" s="57" customFormat="1" ht="16.5" customHeight="1">
      <c r="A762" s="56">
        <v>2100799</v>
      </c>
      <c r="B762" s="61" t="s">
        <v>625</v>
      </c>
      <c r="C762" s="61">
        <v>14207</v>
      </c>
      <c r="D762" s="61">
        <v>20623</v>
      </c>
      <c r="E762" s="143">
        <f t="shared" si="13"/>
        <v>0.6888910439800223</v>
      </c>
    </row>
    <row r="763" spans="1:5" s="57" customFormat="1" ht="16.5" customHeight="1">
      <c r="A763" s="56">
        <v>21010</v>
      </c>
      <c r="B763" s="61" t="s">
        <v>626</v>
      </c>
      <c r="C763" s="61">
        <f>SUM(C764:C772)</f>
        <v>5449</v>
      </c>
      <c r="D763" s="61">
        <v>6101</v>
      </c>
      <c r="E763" s="143">
        <f t="shared" si="13"/>
        <v>0.8931322733978037</v>
      </c>
    </row>
    <row r="764" spans="1:5" s="57" customFormat="1" ht="16.5" customHeight="1">
      <c r="A764" s="56">
        <v>2101001</v>
      </c>
      <c r="B764" s="61" t="s">
        <v>59</v>
      </c>
      <c r="C764" s="61">
        <v>3424</v>
      </c>
      <c r="D764" s="61">
        <v>2440</v>
      </c>
      <c r="E764" s="143">
        <f t="shared" si="13"/>
        <v>1.4032786885245903</v>
      </c>
    </row>
    <row r="765" spans="1:5" s="57" customFormat="1" ht="16.5" customHeight="1">
      <c r="A765" s="56">
        <v>2101002</v>
      </c>
      <c r="B765" s="61" t="s">
        <v>60</v>
      </c>
      <c r="C765" s="61">
        <v>202</v>
      </c>
      <c r="D765" s="61">
        <v>382</v>
      </c>
      <c r="E765" s="143">
        <f t="shared" si="13"/>
        <v>0.5287958115183246</v>
      </c>
    </row>
    <row r="766" spans="1:5" s="57" customFormat="1" ht="16.5" customHeight="1">
      <c r="A766" s="56">
        <v>2101003</v>
      </c>
      <c r="B766" s="61" t="s">
        <v>61</v>
      </c>
      <c r="C766" s="61">
        <v>0</v>
      </c>
      <c r="D766" s="61">
        <v>0</v>
      </c>
      <c r="E766" s="143" t="str">
        <f t="shared" si="13"/>
        <v>-</v>
      </c>
    </row>
    <row r="767" spans="1:5" s="57" customFormat="1" ht="16.5" customHeight="1">
      <c r="A767" s="56">
        <v>2101012</v>
      </c>
      <c r="B767" s="61" t="s">
        <v>627</v>
      </c>
      <c r="C767" s="61">
        <v>175</v>
      </c>
      <c r="D767" s="61">
        <v>127</v>
      </c>
      <c r="E767" s="143">
        <f t="shared" si="13"/>
        <v>1.3779527559055118</v>
      </c>
    </row>
    <row r="768" spans="1:5" s="57" customFormat="1" ht="16.5" customHeight="1">
      <c r="A768" s="56">
        <v>2101014</v>
      </c>
      <c r="B768" s="61" t="s">
        <v>628</v>
      </c>
      <c r="C768" s="61">
        <v>8</v>
      </c>
      <c r="D768" s="61">
        <v>1</v>
      </c>
      <c r="E768" s="143">
        <f t="shared" si="13"/>
        <v>8</v>
      </c>
    </row>
    <row r="769" spans="1:5" s="57" customFormat="1" ht="16.5" customHeight="1">
      <c r="A769" s="56">
        <v>2101015</v>
      </c>
      <c r="B769" s="61" t="s">
        <v>629</v>
      </c>
      <c r="C769" s="61">
        <v>10</v>
      </c>
      <c r="D769" s="61">
        <v>7</v>
      </c>
      <c r="E769" s="143">
        <f t="shared" si="13"/>
        <v>1.4285714285714286</v>
      </c>
    </row>
    <row r="770" spans="1:5" s="57" customFormat="1" ht="16.5" customHeight="1">
      <c r="A770" s="56">
        <v>2101016</v>
      </c>
      <c r="B770" s="61" t="s">
        <v>630</v>
      </c>
      <c r="C770" s="61">
        <v>694</v>
      </c>
      <c r="D770" s="61">
        <v>900</v>
      </c>
      <c r="E770" s="143">
        <f t="shared" si="13"/>
        <v>0.7711111111111111</v>
      </c>
    </row>
    <row r="771" spans="1:5" s="57" customFormat="1" ht="16.5" customHeight="1">
      <c r="A771" s="56">
        <v>2101050</v>
      </c>
      <c r="B771" s="61" t="s">
        <v>68</v>
      </c>
      <c r="C771" s="61">
        <v>316</v>
      </c>
      <c r="D771" s="61">
        <v>399</v>
      </c>
      <c r="E771" s="143">
        <f t="shared" si="13"/>
        <v>0.7919799498746867</v>
      </c>
    </row>
    <row r="772" spans="1:5" s="57" customFormat="1" ht="16.5" customHeight="1">
      <c r="A772" s="56">
        <v>2101099</v>
      </c>
      <c r="B772" s="61" t="s">
        <v>631</v>
      </c>
      <c r="C772" s="61">
        <v>620</v>
      </c>
      <c r="D772" s="61">
        <v>1845</v>
      </c>
      <c r="E772" s="143">
        <f t="shared" si="13"/>
        <v>0.33604336043360433</v>
      </c>
    </row>
    <row r="773" spans="1:5" s="57" customFormat="1" ht="16.5" customHeight="1">
      <c r="A773" s="56">
        <v>21099</v>
      </c>
      <c r="B773" s="61" t="s">
        <v>632</v>
      </c>
      <c r="C773" s="61">
        <f>C774</f>
        <v>7102</v>
      </c>
      <c r="D773" s="61">
        <v>3708</v>
      </c>
      <c r="E773" s="143">
        <f t="shared" si="13"/>
        <v>1.9153182308522114</v>
      </c>
    </row>
    <row r="774" spans="1:5" s="57" customFormat="1" ht="16.5" customHeight="1">
      <c r="A774" s="56">
        <v>2109901</v>
      </c>
      <c r="B774" s="61" t="s">
        <v>633</v>
      </c>
      <c r="C774" s="61">
        <v>7102</v>
      </c>
      <c r="D774" s="61">
        <v>3708</v>
      </c>
      <c r="E774" s="143">
        <f t="shared" si="13"/>
        <v>1.9153182308522114</v>
      </c>
    </row>
    <row r="775" spans="1:5" s="57" customFormat="1" ht="16.5" customHeight="1">
      <c r="A775" s="56">
        <v>211</v>
      </c>
      <c r="B775" s="61" t="s">
        <v>634</v>
      </c>
      <c r="C775" s="61">
        <f>SUM(C776,C785,C789,C798,C804,C810,C816,C819,C822,C824,C826,C832,C834,C836,C851)</f>
        <v>112250</v>
      </c>
      <c r="D775" s="61">
        <v>73237</v>
      </c>
      <c r="E775" s="143">
        <f t="shared" si="13"/>
        <v>1.5326952223602823</v>
      </c>
    </row>
    <row r="776" spans="1:5" s="57" customFormat="1" ht="16.5" customHeight="1">
      <c r="A776" s="56">
        <v>21101</v>
      </c>
      <c r="B776" s="61" t="s">
        <v>635</v>
      </c>
      <c r="C776" s="61">
        <f>SUM(C777:C784)</f>
        <v>7180</v>
      </c>
      <c r="D776" s="61">
        <v>6004</v>
      </c>
      <c r="E776" s="143">
        <f t="shared" si="13"/>
        <v>1.195869420386409</v>
      </c>
    </row>
    <row r="777" spans="1:5" s="57" customFormat="1" ht="16.5" customHeight="1">
      <c r="A777" s="56">
        <v>2110101</v>
      </c>
      <c r="B777" s="61" t="s">
        <v>59</v>
      </c>
      <c r="C777" s="61">
        <v>5125</v>
      </c>
      <c r="D777" s="61">
        <v>4189</v>
      </c>
      <c r="E777" s="143">
        <f t="shared" si="13"/>
        <v>1.22344234900931</v>
      </c>
    </row>
    <row r="778" spans="1:5" s="57" customFormat="1" ht="16.5" customHeight="1">
      <c r="A778" s="56">
        <v>2110102</v>
      </c>
      <c r="B778" s="61" t="s">
        <v>60</v>
      </c>
      <c r="C778" s="61">
        <v>138</v>
      </c>
      <c r="D778" s="61">
        <v>60</v>
      </c>
      <c r="E778" s="143">
        <f t="shared" si="13"/>
        <v>2.3</v>
      </c>
    </row>
    <row r="779" spans="1:5" s="57" customFormat="1" ht="16.5" customHeight="1">
      <c r="A779" s="56">
        <v>2110103</v>
      </c>
      <c r="B779" s="61" t="s">
        <v>61</v>
      </c>
      <c r="C779" s="61">
        <v>0</v>
      </c>
      <c r="D779" s="61">
        <v>0</v>
      </c>
      <c r="E779" s="143" t="str">
        <f t="shared" si="13"/>
        <v>-</v>
      </c>
    </row>
    <row r="780" spans="1:5" s="57" customFormat="1" ht="16.5" customHeight="1">
      <c r="A780" s="56">
        <v>2110104</v>
      </c>
      <c r="B780" s="61" t="s">
        <v>636</v>
      </c>
      <c r="C780" s="61">
        <v>39</v>
      </c>
      <c r="D780" s="61">
        <v>20</v>
      </c>
      <c r="E780" s="143">
        <f t="shared" si="13"/>
        <v>1.95</v>
      </c>
    </row>
    <row r="781" spans="1:5" s="57" customFormat="1" ht="16.5" customHeight="1">
      <c r="A781" s="56">
        <v>2110105</v>
      </c>
      <c r="B781" s="61" t="s">
        <v>637</v>
      </c>
      <c r="C781" s="61">
        <v>0</v>
      </c>
      <c r="D781" s="61">
        <v>0</v>
      </c>
      <c r="E781" s="143" t="str">
        <f aca="true" t="shared" si="14" ref="E781:E844">IF(D781=0,"-",C781/D781)</f>
        <v>-</v>
      </c>
    </row>
    <row r="782" spans="1:5" s="57" customFormat="1" ht="16.5" customHeight="1">
      <c r="A782" s="56">
        <v>2110106</v>
      </c>
      <c r="B782" s="61" t="s">
        <v>638</v>
      </c>
      <c r="C782" s="61">
        <v>0</v>
      </c>
      <c r="D782" s="61">
        <v>0</v>
      </c>
      <c r="E782" s="143" t="str">
        <f t="shared" si="14"/>
        <v>-</v>
      </c>
    </row>
    <row r="783" spans="1:5" s="57" customFormat="1" ht="16.5" customHeight="1">
      <c r="A783" s="56">
        <v>2110107</v>
      </c>
      <c r="B783" s="61" t="s">
        <v>639</v>
      </c>
      <c r="C783" s="61">
        <v>0</v>
      </c>
      <c r="D783" s="61">
        <v>0</v>
      </c>
      <c r="E783" s="143" t="str">
        <f t="shared" si="14"/>
        <v>-</v>
      </c>
    </row>
    <row r="784" spans="1:5" s="57" customFormat="1" ht="16.5" customHeight="1">
      <c r="A784" s="56">
        <v>2110199</v>
      </c>
      <c r="B784" s="61" t="s">
        <v>640</v>
      </c>
      <c r="C784" s="61">
        <v>1878</v>
      </c>
      <c r="D784" s="61">
        <v>1735</v>
      </c>
      <c r="E784" s="143">
        <f t="shared" si="14"/>
        <v>1.0824207492795388</v>
      </c>
    </row>
    <row r="785" spans="1:5" s="57" customFormat="1" ht="16.5" customHeight="1">
      <c r="A785" s="56">
        <v>21102</v>
      </c>
      <c r="B785" s="61" t="s">
        <v>641</v>
      </c>
      <c r="C785" s="61">
        <f>SUM(C786:C788)</f>
        <v>898</v>
      </c>
      <c r="D785" s="61">
        <v>849</v>
      </c>
      <c r="E785" s="143">
        <f t="shared" si="14"/>
        <v>1.0577149587750294</v>
      </c>
    </row>
    <row r="786" spans="1:5" s="57" customFormat="1" ht="16.5" customHeight="1">
      <c r="A786" s="56">
        <v>2110203</v>
      </c>
      <c r="B786" s="61" t="s">
        <v>642</v>
      </c>
      <c r="C786" s="61">
        <v>20</v>
      </c>
      <c r="D786" s="61">
        <v>24</v>
      </c>
      <c r="E786" s="143">
        <f t="shared" si="14"/>
        <v>0.8333333333333334</v>
      </c>
    </row>
    <row r="787" spans="1:5" s="57" customFormat="1" ht="16.5" customHeight="1">
      <c r="A787" s="56">
        <v>2110204</v>
      </c>
      <c r="B787" s="61" t="s">
        <v>643</v>
      </c>
      <c r="C787" s="61">
        <v>0</v>
      </c>
      <c r="D787" s="61">
        <v>0</v>
      </c>
      <c r="E787" s="143" t="str">
        <f t="shared" si="14"/>
        <v>-</v>
      </c>
    </row>
    <row r="788" spans="1:5" s="57" customFormat="1" ht="16.5" customHeight="1">
      <c r="A788" s="56">
        <v>2110299</v>
      </c>
      <c r="B788" s="61" t="s">
        <v>644</v>
      </c>
      <c r="C788" s="61">
        <v>878</v>
      </c>
      <c r="D788" s="61">
        <v>825</v>
      </c>
      <c r="E788" s="143">
        <f t="shared" si="14"/>
        <v>1.0642424242424242</v>
      </c>
    </row>
    <row r="789" spans="1:5" s="57" customFormat="1" ht="16.5" customHeight="1">
      <c r="A789" s="56">
        <v>21103</v>
      </c>
      <c r="B789" s="61" t="s">
        <v>645</v>
      </c>
      <c r="C789" s="61">
        <f>SUM(C790:C797)</f>
        <v>57347</v>
      </c>
      <c r="D789" s="61">
        <v>19758</v>
      </c>
      <c r="E789" s="143">
        <f t="shared" si="14"/>
        <v>2.902469885615953</v>
      </c>
    </row>
    <row r="790" spans="1:5" s="57" customFormat="1" ht="16.5" customHeight="1">
      <c r="A790" s="56">
        <v>2110301</v>
      </c>
      <c r="B790" s="61" t="s">
        <v>646</v>
      </c>
      <c r="C790" s="61">
        <v>602</v>
      </c>
      <c r="D790" s="61">
        <v>0</v>
      </c>
      <c r="E790" s="143" t="str">
        <f t="shared" si="14"/>
        <v>-</v>
      </c>
    </row>
    <row r="791" spans="1:5" s="57" customFormat="1" ht="16.5" customHeight="1">
      <c r="A791" s="56">
        <v>2110302</v>
      </c>
      <c r="B791" s="61" t="s">
        <v>647</v>
      </c>
      <c r="C791" s="61">
        <v>28582</v>
      </c>
      <c r="D791" s="61">
        <v>1866</v>
      </c>
      <c r="E791" s="143">
        <f t="shared" si="14"/>
        <v>15.317256162915326</v>
      </c>
    </row>
    <row r="792" spans="1:5" s="57" customFormat="1" ht="16.5" customHeight="1">
      <c r="A792" s="56">
        <v>2110303</v>
      </c>
      <c r="B792" s="61" t="s">
        <v>648</v>
      </c>
      <c r="C792" s="61">
        <v>0</v>
      </c>
      <c r="D792" s="61">
        <v>25</v>
      </c>
      <c r="E792" s="143">
        <f t="shared" si="14"/>
        <v>0</v>
      </c>
    </row>
    <row r="793" spans="1:5" s="57" customFormat="1" ht="16.5" customHeight="1">
      <c r="A793" s="56">
        <v>2110304</v>
      </c>
      <c r="B793" s="61" t="s">
        <v>649</v>
      </c>
      <c r="C793" s="61">
        <v>630</v>
      </c>
      <c r="D793" s="61">
        <v>596</v>
      </c>
      <c r="E793" s="143">
        <f t="shared" si="14"/>
        <v>1.0570469798657718</v>
      </c>
    </row>
    <row r="794" spans="1:5" s="57" customFormat="1" ht="16.5" customHeight="1">
      <c r="A794" s="56">
        <v>2110305</v>
      </c>
      <c r="B794" s="61" t="s">
        <v>650</v>
      </c>
      <c r="C794" s="61">
        <v>0</v>
      </c>
      <c r="D794" s="61">
        <v>0</v>
      </c>
      <c r="E794" s="143" t="str">
        <f t="shared" si="14"/>
        <v>-</v>
      </c>
    </row>
    <row r="795" spans="1:5" s="57" customFormat="1" ht="16.5" customHeight="1">
      <c r="A795" s="56">
        <v>2110306</v>
      </c>
      <c r="B795" s="61" t="s">
        <v>651</v>
      </c>
      <c r="C795" s="61">
        <v>0</v>
      </c>
      <c r="D795" s="61">
        <v>0</v>
      </c>
      <c r="E795" s="143" t="str">
        <f t="shared" si="14"/>
        <v>-</v>
      </c>
    </row>
    <row r="796" spans="1:5" s="57" customFormat="1" ht="16.5" customHeight="1">
      <c r="A796" s="56">
        <v>2110307</v>
      </c>
      <c r="B796" s="61" t="s">
        <v>652</v>
      </c>
      <c r="C796" s="61">
        <v>5025</v>
      </c>
      <c r="D796" s="61">
        <v>7247</v>
      </c>
      <c r="E796" s="143">
        <f t="shared" si="14"/>
        <v>0.6933903684283151</v>
      </c>
    </row>
    <row r="797" spans="1:5" s="57" customFormat="1" ht="16.5" customHeight="1">
      <c r="A797" s="56">
        <v>2110399</v>
      </c>
      <c r="B797" s="61" t="s">
        <v>653</v>
      </c>
      <c r="C797" s="61">
        <v>22508</v>
      </c>
      <c r="D797" s="61">
        <v>10024</v>
      </c>
      <c r="E797" s="143">
        <f t="shared" si="14"/>
        <v>2.245411013567438</v>
      </c>
    </row>
    <row r="798" spans="1:5" s="57" customFormat="1" ht="16.5" customHeight="1">
      <c r="A798" s="56">
        <v>21104</v>
      </c>
      <c r="B798" s="61" t="s">
        <v>654</v>
      </c>
      <c r="C798" s="61">
        <f>SUM(C799:C803)</f>
        <v>8151</v>
      </c>
      <c r="D798" s="61">
        <v>7694</v>
      </c>
      <c r="E798" s="143">
        <f t="shared" si="14"/>
        <v>1.0593969326748116</v>
      </c>
    </row>
    <row r="799" spans="1:5" s="57" customFormat="1" ht="16.5" customHeight="1">
      <c r="A799" s="56">
        <v>2110401</v>
      </c>
      <c r="B799" s="61" t="s">
        <v>655</v>
      </c>
      <c r="C799" s="61">
        <v>190</v>
      </c>
      <c r="D799" s="61">
        <v>204</v>
      </c>
      <c r="E799" s="143">
        <f t="shared" si="14"/>
        <v>0.9313725490196079</v>
      </c>
    </row>
    <row r="800" spans="1:5" s="57" customFormat="1" ht="16.5" customHeight="1">
      <c r="A800" s="56">
        <v>2110402</v>
      </c>
      <c r="B800" s="61" t="s">
        <v>656</v>
      </c>
      <c r="C800" s="61">
        <v>7229</v>
      </c>
      <c r="D800" s="61">
        <v>6477</v>
      </c>
      <c r="E800" s="143">
        <f t="shared" si="14"/>
        <v>1.1161031341670526</v>
      </c>
    </row>
    <row r="801" spans="1:5" s="57" customFormat="1" ht="16.5" customHeight="1">
      <c r="A801" s="56">
        <v>2110403</v>
      </c>
      <c r="B801" s="61" t="s">
        <v>657</v>
      </c>
      <c r="C801" s="61">
        <v>109</v>
      </c>
      <c r="D801" s="61">
        <v>314</v>
      </c>
      <c r="E801" s="143">
        <f t="shared" si="14"/>
        <v>0.3471337579617834</v>
      </c>
    </row>
    <row r="802" spans="1:5" s="57" customFormat="1" ht="16.5" customHeight="1">
      <c r="A802" s="56">
        <v>2110404</v>
      </c>
      <c r="B802" s="61" t="s">
        <v>658</v>
      </c>
      <c r="C802" s="61">
        <v>0</v>
      </c>
      <c r="D802" s="61">
        <v>0</v>
      </c>
      <c r="E802" s="143" t="str">
        <f t="shared" si="14"/>
        <v>-</v>
      </c>
    </row>
    <row r="803" spans="1:5" s="57" customFormat="1" ht="16.5" customHeight="1">
      <c r="A803" s="56">
        <v>2110499</v>
      </c>
      <c r="B803" s="61" t="s">
        <v>659</v>
      </c>
      <c r="C803" s="61">
        <v>623</v>
      </c>
      <c r="D803" s="61">
        <v>699</v>
      </c>
      <c r="E803" s="143">
        <f t="shared" si="14"/>
        <v>0.8912732474964234</v>
      </c>
    </row>
    <row r="804" spans="1:5" s="57" customFormat="1" ht="16.5" customHeight="1">
      <c r="A804" s="56">
        <v>21105</v>
      </c>
      <c r="B804" s="61" t="s">
        <v>660</v>
      </c>
      <c r="C804" s="61">
        <f>SUM(C805:C809)</f>
        <v>2198</v>
      </c>
      <c r="D804" s="61">
        <v>0</v>
      </c>
      <c r="E804" s="143" t="str">
        <f t="shared" si="14"/>
        <v>-</v>
      </c>
    </row>
    <row r="805" spans="1:5" s="57" customFormat="1" ht="16.5" customHeight="1">
      <c r="A805" s="56">
        <v>2110501</v>
      </c>
      <c r="B805" s="61" t="s">
        <v>661</v>
      </c>
      <c r="C805" s="61">
        <v>1794</v>
      </c>
      <c r="D805" s="61">
        <v>0</v>
      </c>
      <c r="E805" s="143" t="str">
        <f t="shared" si="14"/>
        <v>-</v>
      </c>
    </row>
    <row r="806" spans="1:5" s="57" customFormat="1" ht="16.5" customHeight="1">
      <c r="A806" s="56">
        <v>2110502</v>
      </c>
      <c r="B806" s="61" t="s">
        <v>662</v>
      </c>
      <c r="C806" s="61">
        <v>17</v>
      </c>
      <c r="D806" s="61">
        <v>0</v>
      </c>
      <c r="E806" s="143" t="str">
        <f t="shared" si="14"/>
        <v>-</v>
      </c>
    </row>
    <row r="807" spans="1:5" s="57" customFormat="1" ht="16.5" customHeight="1">
      <c r="A807" s="56">
        <v>2110503</v>
      </c>
      <c r="B807" s="61" t="s">
        <v>663</v>
      </c>
      <c r="C807" s="61">
        <v>0</v>
      </c>
      <c r="D807" s="61">
        <v>0</v>
      </c>
      <c r="E807" s="143" t="str">
        <f t="shared" si="14"/>
        <v>-</v>
      </c>
    </row>
    <row r="808" spans="1:5" s="57" customFormat="1" ht="16.5" customHeight="1">
      <c r="A808" s="56">
        <v>2110506</v>
      </c>
      <c r="B808" s="61" t="s">
        <v>664</v>
      </c>
      <c r="C808" s="61">
        <v>0</v>
      </c>
      <c r="D808" s="61">
        <v>0</v>
      </c>
      <c r="E808" s="143" t="str">
        <f t="shared" si="14"/>
        <v>-</v>
      </c>
    </row>
    <row r="809" spans="1:5" s="57" customFormat="1" ht="16.5" customHeight="1">
      <c r="A809" s="56">
        <v>2110599</v>
      </c>
      <c r="B809" s="61" t="s">
        <v>665</v>
      </c>
      <c r="C809" s="61">
        <v>387</v>
      </c>
      <c r="D809" s="61">
        <v>0</v>
      </c>
      <c r="E809" s="143" t="str">
        <f t="shared" si="14"/>
        <v>-</v>
      </c>
    </row>
    <row r="810" spans="1:5" s="57" customFormat="1" ht="16.5" customHeight="1">
      <c r="A810" s="56">
        <v>21106</v>
      </c>
      <c r="B810" s="61" t="s">
        <v>666</v>
      </c>
      <c r="C810" s="61">
        <f>SUM(C811:C815)</f>
        <v>5183</v>
      </c>
      <c r="D810" s="61">
        <v>9453</v>
      </c>
      <c r="E810" s="143">
        <f t="shared" si="14"/>
        <v>0.5482915476568285</v>
      </c>
    </row>
    <row r="811" spans="1:5" s="57" customFormat="1" ht="16.5" customHeight="1">
      <c r="A811" s="56">
        <v>2110602</v>
      </c>
      <c r="B811" s="61" t="s">
        <v>667</v>
      </c>
      <c r="C811" s="61">
        <v>4968</v>
      </c>
      <c r="D811" s="61">
        <v>5426</v>
      </c>
      <c r="E811" s="143">
        <f t="shared" si="14"/>
        <v>0.915591596019167</v>
      </c>
    </row>
    <row r="812" spans="1:5" s="57" customFormat="1" ht="16.5" customHeight="1">
      <c r="A812" s="56">
        <v>2110603</v>
      </c>
      <c r="B812" s="61" t="s">
        <v>668</v>
      </c>
      <c r="C812" s="61">
        <v>0</v>
      </c>
      <c r="D812" s="61">
        <v>0</v>
      </c>
      <c r="E812" s="143" t="str">
        <f t="shared" si="14"/>
        <v>-</v>
      </c>
    </row>
    <row r="813" spans="1:5" s="57" customFormat="1" ht="16.5" customHeight="1">
      <c r="A813" s="56">
        <v>2110604</v>
      </c>
      <c r="B813" s="61" t="s">
        <v>669</v>
      </c>
      <c r="C813" s="61">
        <v>0</v>
      </c>
      <c r="D813" s="61">
        <v>0</v>
      </c>
      <c r="E813" s="143" t="str">
        <f t="shared" si="14"/>
        <v>-</v>
      </c>
    </row>
    <row r="814" spans="1:5" s="57" customFormat="1" ht="16.5" customHeight="1">
      <c r="A814" s="56">
        <v>2110605</v>
      </c>
      <c r="B814" s="61" t="s">
        <v>670</v>
      </c>
      <c r="C814" s="61">
        <v>165</v>
      </c>
      <c r="D814" s="61">
        <v>435</v>
      </c>
      <c r="E814" s="143">
        <f t="shared" si="14"/>
        <v>0.3793103448275862</v>
      </c>
    </row>
    <row r="815" spans="1:5" s="57" customFormat="1" ht="16.5" customHeight="1">
      <c r="A815" s="56">
        <v>2110699</v>
      </c>
      <c r="B815" s="61" t="s">
        <v>671</v>
      </c>
      <c r="C815" s="61">
        <v>50</v>
      </c>
      <c r="D815" s="61">
        <v>3592</v>
      </c>
      <c r="E815" s="143">
        <f t="shared" si="14"/>
        <v>0.013919821826280624</v>
      </c>
    </row>
    <row r="816" spans="1:5" s="57" customFormat="1" ht="16.5" customHeight="1">
      <c r="A816" s="56">
        <v>21107</v>
      </c>
      <c r="B816" s="61" t="s">
        <v>672</v>
      </c>
      <c r="C816" s="61">
        <f>SUM(C817:C818)</f>
        <v>0</v>
      </c>
      <c r="D816" s="61">
        <v>600</v>
      </c>
      <c r="E816" s="143">
        <f t="shared" si="14"/>
        <v>0</v>
      </c>
    </row>
    <row r="817" spans="1:5" s="57" customFormat="1" ht="16.5" customHeight="1">
      <c r="A817" s="56">
        <v>2110704</v>
      </c>
      <c r="B817" s="61" t="s">
        <v>673</v>
      </c>
      <c r="C817" s="61">
        <v>0</v>
      </c>
      <c r="D817" s="61">
        <v>0</v>
      </c>
      <c r="E817" s="143" t="str">
        <f t="shared" si="14"/>
        <v>-</v>
      </c>
    </row>
    <row r="818" spans="1:5" s="57" customFormat="1" ht="16.5" customHeight="1">
      <c r="A818" s="56">
        <v>2110799</v>
      </c>
      <c r="B818" s="61" t="s">
        <v>674</v>
      </c>
      <c r="C818" s="61">
        <v>0</v>
      </c>
      <c r="D818" s="61">
        <v>600</v>
      </c>
      <c r="E818" s="143">
        <f t="shared" si="14"/>
        <v>0</v>
      </c>
    </row>
    <row r="819" spans="1:5" s="57" customFormat="1" ht="16.5" customHeight="1">
      <c r="A819" s="56">
        <v>21108</v>
      </c>
      <c r="B819" s="61" t="s">
        <v>675</v>
      </c>
      <c r="C819" s="61">
        <f>SUM(C820:C821)</f>
        <v>0</v>
      </c>
      <c r="D819" s="61">
        <v>0</v>
      </c>
      <c r="E819" s="143" t="str">
        <f t="shared" si="14"/>
        <v>-</v>
      </c>
    </row>
    <row r="820" spans="1:5" s="57" customFormat="1" ht="16.5" customHeight="1">
      <c r="A820" s="56">
        <v>2110804</v>
      </c>
      <c r="B820" s="61" t="s">
        <v>676</v>
      </c>
      <c r="C820" s="61">
        <v>0</v>
      </c>
      <c r="D820" s="61">
        <v>0</v>
      </c>
      <c r="E820" s="143" t="str">
        <f t="shared" si="14"/>
        <v>-</v>
      </c>
    </row>
    <row r="821" spans="1:5" s="57" customFormat="1" ht="16.5" customHeight="1">
      <c r="A821" s="56">
        <v>2110899</v>
      </c>
      <c r="B821" s="61" t="s">
        <v>677</v>
      </c>
      <c r="C821" s="61">
        <v>0</v>
      </c>
      <c r="D821" s="61">
        <v>0</v>
      </c>
      <c r="E821" s="143" t="str">
        <f t="shared" si="14"/>
        <v>-</v>
      </c>
    </row>
    <row r="822" spans="1:5" s="57" customFormat="1" ht="16.5" customHeight="1">
      <c r="A822" s="56">
        <v>21109</v>
      </c>
      <c r="B822" s="61" t="s">
        <v>678</v>
      </c>
      <c r="C822" s="61">
        <f>C823</f>
        <v>0</v>
      </c>
      <c r="D822" s="61">
        <v>0</v>
      </c>
      <c r="E822" s="143" t="str">
        <f t="shared" si="14"/>
        <v>-</v>
      </c>
    </row>
    <row r="823" spans="1:5" s="57" customFormat="1" ht="16.5" customHeight="1">
      <c r="A823" s="56">
        <v>2110901</v>
      </c>
      <c r="B823" s="61" t="s">
        <v>679</v>
      </c>
      <c r="C823" s="61">
        <v>0</v>
      </c>
      <c r="D823" s="61">
        <v>0</v>
      </c>
      <c r="E823" s="143" t="str">
        <f t="shared" si="14"/>
        <v>-</v>
      </c>
    </row>
    <row r="824" spans="1:5" s="57" customFormat="1" ht="16.5" customHeight="1">
      <c r="A824" s="56">
        <v>21110</v>
      </c>
      <c r="B824" s="61" t="s">
        <v>680</v>
      </c>
      <c r="C824" s="61">
        <f>C825</f>
        <v>2178</v>
      </c>
      <c r="D824" s="61">
        <v>1412</v>
      </c>
      <c r="E824" s="143">
        <f t="shared" si="14"/>
        <v>1.5424929178470255</v>
      </c>
    </row>
    <row r="825" spans="1:5" s="57" customFormat="1" ht="16.5" customHeight="1">
      <c r="A825" s="56">
        <v>2111001</v>
      </c>
      <c r="B825" s="61" t="s">
        <v>681</v>
      </c>
      <c r="C825" s="61">
        <v>2178</v>
      </c>
      <c r="D825" s="61">
        <v>1412</v>
      </c>
      <c r="E825" s="143">
        <f t="shared" si="14"/>
        <v>1.5424929178470255</v>
      </c>
    </row>
    <row r="826" spans="1:5" s="57" customFormat="1" ht="16.5" customHeight="1">
      <c r="A826" s="56">
        <v>21111</v>
      </c>
      <c r="B826" s="61" t="s">
        <v>682</v>
      </c>
      <c r="C826" s="61">
        <f>SUM(C827:C831)</f>
        <v>14578</v>
      </c>
      <c r="D826" s="61">
        <v>11671</v>
      </c>
      <c r="E826" s="143">
        <f t="shared" si="14"/>
        <v>1.249078913546397</v>
      </c>
    </row>
    <row r="827" spans="1:5" s="57" customFormat="1" ht="16.5" customHeight="1">
      <c r="A827" s="56">
        <v>2111101</v>
      </c>
      <c r="B827" s="61" t="s">
        <v>683</v>
      </c>
      <c r="C827" s="61">
        <v>250</v>
      </c>
      <c r="D827" s="61">
        <v>517</v>
      </c>
      <c r="E827" s="143">
        <f t="shared" si="14"/>
        <v>0.4835589941972921</v>
      </c>
    </row>
    <row r="828" spans="1:5" s="57" customFormat="1" ht="16.5" customHeight="1">
      <c r="A828" s="56">
        <v>2111102</v>
      </c>
      <c r="B828" s="61" t="s">
        <v>684</v>
      </c>
      <c r="C828" s="61">
        <v>115</v>
      </c>
      <c r="D828" s="61">
        <v>192</v>
      </c>
      <c r="E828" s="143">
        <f t="shared" si="14"/>
        <v>0.5989583333333334</v>
      </c>
    </row>
    <row r="829" spans="1:5" s="57" customFormat="1" ht="16.5" customHeight="1">
      <c r="A829" s="56">
        <v>2111103</v>
      </c>
      <c r="B829" s="61" t="s">
        <v>685</v>
      </c>
      <c r="C829" s="61">
        <v>1235</v>
      </c>
      <c r="D829" s="61">
        <v>10492</v>
      </c>
      <c r="E829" s="143">
        <f t="shared" si="14"/>
        <v>0.11770873046130385</v>
      </c>
    </row>
    <row r="830" spans="1:5" s="57" customFormat="1" ht="16.5" customHeight="1">
      <c r="A830" s="56">
        <v>2111104</v>
      </c>
      <c r="B830" s="61" t="s">
        <v>686</v>
      </c>
      <c r="C830" s="61">
        <v>102</v>
      </c>
      <c r="D830" s="61">
        <v>0</v>
      </c>
      <c r="E830" s="143" t="str">
        <f t="shared" si="14"/>
        <v>-</v>
      </c>
    </row>
    <row r="831" spans="1:5" s="57" customFormat="1" ht="16.5" customHeight="1">
      <c r="A831" s="56">
        <v>2111199</v>
      </c>
      <c r="B831" s="61" t="s">
        <v>687</v>
      </c>
      <c r="C831" s="61">
        <v>12876</v>
      </c>
      <c r="D831" s="61">
        <v>470</v>
      </c>
      <c r="E831" s="143">
        <f t="shared" si="14"/>
        <v>27.395744680851063</v>
      </c>
    </row>
    <row r="832" spans="1:5" s="57" customFormat="1" ht="16.5" customHeight="1">
      <c r="A832" s="56">
        <v>21112</v>
      </c>
      <c r="B832" s="61" t="s">
        <v>688</v>
      </c>
      <c r="C832" s="61">
        <f>C833</f>
        <v>983</v>
      </c>
      <c r="D832" s="61">
        <v>481</v>
      </c>
      <c r="E832" s="143">
        <f t="shared" si="14"/>
        <v>2.043659043659044</v>
      </c>
    </row>
    <row r="833" spans="1:5" s="57" customFormat="1" ht="16.5" customHeight="1">
      <c r="A833" s="56">
        <v>2111201</v>
      </c>
      <c r="B833" s="61" t="s">
        <v>689</v>
      </c>
      <c r="C833" s="61">
        <v>983</v>
      </c>
      <c r="D833" s="61">
        <v>481</v>
      </c>
      <c r="E833" s="143">
        <f t="shared" si="14"/>
        <v>2.043659043659044</v>
      </c>
    </row>
    <row r="834" spans="1:5" s="57" customFormat="1" ht="16.5" customHeight="1">
      <c r="A834" s="56">
        <v>21113</v>
      </c>
      <c r="B834" s="61" t="s">
        <v>690</v>
      </c>
      <c r="C834" s="61">
        <f>C835</f>
        <v>200</v>
      </c>
      <c r="D834" s="61">
        <v>0</v>
      </c>
      <c r="E834" s="143" t="str">
        <f t="shared" si="14"/>
        <v>-</v>
      </c>
    </row>
    <row r="835" spans="1:5" s="57" customFormat="1" ht="16.5" customHeight="1">
      <c r="A835" s="56">
        <v>2111301</v>
      </c>
      <c r="B835" s="61" t="s">
        <v>691</v>
      </c>
      <c r="C835" s="61">
        <v>200</v>
      </c>
      <c r="D835" s="61">
        <v>0</v>
      </c>
      <c r="E835" s="143" t="str">
        <f t="shared" si="14"/>
        <v>-</v>
      </c>
    </row>
    <row r="836" spans="1:5" s="57" customFormat="1" ht="16.5" customHeight="1">
      <c r="A836" s="56">
        <v>21114</v>
      </c>
      <c r="B836" s="61" t="s">
        <v>692</v>
      </c>
      <c r="C836" s="61">
        <f>SUM(C837:C850)</f>
        <v>388</v>
      </c>
      <c r="D836" s="61">
        <v>352</v>
      </c>
      <c r="E836" s="143">
        <f t="shared" si="14"/>
        <v>1.1022727272727273</v>
      </c>
    </row>
    <row r="837" spans="1:5" s="57" customFormat="1" ht="16.5" customHeight="1">
      <c r="A837" s="56">
        <v>2111401</v>
      </c>
      <c r="B837" s="61" t="s">
        <v>59</v>
      </c>
      <c r="C837" s="61">
        <v>296</v>
      </c>
      <c r="D837" s="61">
        <v>255</v>
      </c>
      <c r="E837" s="143">
        <f t="shared" si="14"/>
        <v>1.1607843137254903</v>
      </c>
    </row>
    <row r="838" spans="1:5" s="57" customFormat="1" ht="16.5" customHeight="1">
      <c r="A838" s="56">
        <v>2111402</v>
      </c>
      <c r="B838" s="61" t="s">
        <v>60</v>
      </c>
      <c r="C838" s="61">
        <v>11</v>
      </c>
      <c r="D838" s="61">
        <v>11</v>
      </c>
      <c r="E838" s="143">
        <f t="shared" si="14"/>
        <v>1</v>
      </c>
    </row>
    <row r="839" spans="1:5" s="57" customFormat="1" ht="16.5" customHeight="1">
      <c r="A839" s="56">
        <v>2111403</v>
      </c>
      <c r="B839" s="61" t="s">
        <v>61</v>
      </c>
      <c r="C839" s="61">
        <v>43</v>
      </c>
      <c r="D839" s="61">
        <v>33</v>
      </c>
      <c r="E839" s="143">
        <f t="shared" si="14"/>
        <v>1.303030303030303</v>
      </c>
    </row>
    <row r="840" spans="1:5" s="57" customFormat="1" ht="16.5" customHeight="1">
      <c r="A840" s="56">
        <v>2111404</v>
      </c>
      <c r="B840" s="61" t="s">
        <v>693</v>
      </c>
      <c r="C840" s="61">
        <v>0</v>
      </c>
      <c r="D840" s="61">
        <v>0</v>
      </c>
      <c r="E840" s="143" t="str">
        <f t="shared" si="14"/>
        <v>-</v>
      </c>
    </row>
    <row r="841" spans="1:5" s="57" customFormat="1" ht="16.5" customHeight="1">
      <c r="A841" s="56">
        <v>2111405</v>
      </c>
      <c r="B841" s="61" t="s">
        <v>694</v>
      </c>
      <c r="C841" s="61">
        <v>0</v>
      </c>
      <c r="D841" s="61">
        <v>0</v>
      </c>
      <c r="E841" s="143" t="str">
        <f t="shared" si="14"/>
        <v>-</v>
      </c>
    </row>
    <row r="842" spans="1:5" s="57" customFormat="1" ht="16.5" customHeight="1">
      <c r="A842" s="56">
        <v>2111406</v>
      </c>
      <c r="B842" s="61" t="s">
        <v>695</v>
      </c>
      <c r="C842" s="61">
        <v>0</v>
      </c>
      <c r="D842" s="61">
        <v>0</v>
      </c>
      <c r="E842" s="143" t="str">
        <f t="shared" si="14"/>
        <v>-</v>
      </c>
    </row>
    <row r="843" spans="1:5" s="57" customFormat="1" ht="16.5" customHeight="1">
      <c r="A843" s="56">
        <v>2111407</v>
      </c>
      <c r="B843" s="61" t="s">
        <v>696</v>
      </c>
      <c r="C843" s="61">
        <v>0</v>
      </c>
      <c r="D843" s="61">
        <v>0</v>
      </c>
      <c r="E843" s="143" t="str">
        <f t="shared" si="14"/>
        <v>-</v>
      </c>
    </row>
    <row r="844" spans="1:5" s="57" customFormat="1" ht="16.5" customHeight="1">
      <c r="A844" s="56">
        <v>2111408</v>
      </c>
      <c r="B844" s="61" t="s">
        <v>697</v>
      </c>
      <c r="C844" s="61">
        <v>0</v>
      </c>
      <c r="D844" s="61">
        <v>26</v>
      </c>
      <c r="E844" s="143">
        <f t="shared" si="14"/>
        <v>0</v>
      </c>
    </row>
    <row r="845" spans="1:5" s="57" customFormat="1" ht="16.5" customHeight="1">
      <c r="A845" s="56">
        <v>2111409</v>
      </c>
      <c r="B845" s="61" t="s">
        <v>698</v>
      </c>
      <c r="C845" s="61">
        <v>0</v>
      </c>
      <c r="D845" s="61">
        <v>0</v>
      </c>
      <c r="E845" s="143" t="str">
        <f aca="true" t="shared" si="15" ref="E845:E908">IF(D845=0,"-",C845/D845)</f>
        <v>-</v>
      </c>
    </row>
    <row r="846" spans="1:5" s="57" customFormat="1" ht="16.5" customHeight="1">
      <c r="A846" s="56">
        <v>2111410</v>
      </c>
      <c r="B846" s="61" t="s">
        <v>699</v>
      </c>
      <c r="C846" s="61">
        <v>0</v>
      </c>
      <c r="D846" s="61">
        <v>0</v>
      </c>
      <c r="E846" s="143" t="str">
        <f t="shared" si="15"/>
        <v>-</v>
      </c>
    </row>
    <row r="847" spans="1:5" s="57" customFormat="1" ht="16.5" customHeight="1">
      <c r="A847" s="56">
        <v>2111411</v>
      </c>
      <c r="B847" s="61" t="s">
        <v>102</v>
      </c>
      <c r="C847" s="61">
        <v>0</v>
      </c>
      <c r="D847" s="61">
        <v>0</v>
      </c>
      <c r="E847" s="143" t="str">
        <f t="shared" si="15"/>
        <v>-</v>
      </c>
    </row>
    <row r="848" spans="1:5" s="57" customFormat="1" ht="16.5" customHeight="1">
      <c r="A848" s="56">
        <v>2111413</v>
      </c>
      <c r="B848" s="61" t="s">
        <v>700</v>
      </c>
      <c r="C848" s="61">
        <v>0</v>
      </c>
      <c r="D848" s="61">
        <v>0</v>
      </c>
      <c r="E848" s="143" t="str">
        <f t="shared" si="15"/>
        <v>-</v>
      </c>
    </row>
    <row r="849" spans="1:5" s="57" customFormat="1" ht="16.5" customHeight="1">
      <c r="A849" s="56">
        <v>2111450</v>
      </c>
      <c r="B849" s="61" t="s">
        <v>68</v>
      </c>
      <c r="C849" s="61">
        <v>0</v>
      </c>
      <c r="D849" s="61">
        <v>0</v>
      </c>
      <c r="E849" s="143" t="str">
        <f t="shared" si="15"/>
        <v>-</v>
      </c>
    </row>
    <row r="850" spans="1:5" s="57" customFormat="1" ht="16.5" customHeight="1">
      <c r="A850" s="56">
        <v>2111499</v>
      </c>
      <c r="B850" s="61" t="s">
        <v>701</v>
      </c>
      <c r="C850" s="61">
        <v>38</v>
      </c>
      <c r="D850" s="61">
        <v>27</v>
      </c>
      <c r="E850" s="143">
        <f t="shared" si="15"/>
        <v>1.4074074074074074</v>
      </c>
    </row>
    <row r="851" spans="1:5" s="57" customFormat="1" ht="16.5" customHeight="1">
      <c r="A851" s="56">
        <v>21199</v>
      </c>
      <c r="B851" s="61" t="s">
        <v>702</v>
      </c>
      <c r="C851" s="61">
        <f>C852</f>
        <v>12966</v>
      </c>
      <c r="D851" s="61">
        <v>14963</v>
      </c>
      <c r="E851" s="143">
        <f t="shared" si="15"/>
        <v>0.8665374590656953</v>
      </c>
    </row>
    <row r="852" spans="1:5" s="57" customFormat="1" ht="16.5" customHeight="1">
      <c r="A852" s="56">
        <v>2119901</v>
      </c>
      <c r="B852" s="61" t="s">
        <v>703</v>
      </c>
      <c r="C852" s="61">
        <v>12966</v>
      </c>
      <c r="D852" s="61">
        <v>14963</v>
      </c>
      <c r="E852" s="143">
        <f t="shared" si="15"/>
        <v>0.8665374590656953</v>
      </c>
    </row>
    <row r="853" spans="1:5" s="57" customFormat="1" ht="16.5" customHeight="1">
      <c r="A853" s="56">
        <v>212</v>
      </c>
      <c r="B853" s="61" t="s">
        <v>704</v>
      </c>
      <c r="C853" s="61">
        <f>SUM(C854,C866,C868,C871,C873,C875)</f>
        <v>409176</v>
      </c>
      <c r="D853" s="61">
        <v>256861</v>
      </c>
      <c r="E853" s="143">
        <f t="shared" si="15"/>
        <v>1.5929860897528234</v>
      </c>
    </row>
    <row r="854" spans="1:5" s="57" customFormat="1" ht="16.5" customHeight="1">
      <c r="A854" s="56">
        <v>21201</v>
      </c>
      <c r="B854" s="61" t="s">
        <v>705</v>
      </c>
      <c r="C854" s="61">
        <f>SUM(C855:C865)</f>
        <v>81034</v>
      </c>
      <c r="D854" s="61">
        <v>64825</v>
      </c>
      <c r="E854" s="143">
        <f t="shared" si="15"/>
        <v>1.2500424219051292</v>
      </c>
    </row>
    <row r="855" spans="1:5" s="57" customFormat="1" ht="16.5" customHeight="1">
      <c r="A855" s="56">
        <v>2120101</v>
      </c>
      <c r="B855" s="61" t="s">
        <v>59</v>
      </c>
      <c r="C855" s="61">
        <v>29536</v>
      </c>
      <c r="D855" s="61">
        <v>27922</v>
      </c>
      <c r="E855" s="143">
        <f t="shared" si="15"/>
        <v>1.0578038822433924</v>
      </c>
    </row>
    <row r="856" spans="1:5" s="57" customFormat="1" ht="16.5" customHeight="1">
      <c r="A856" s="56">
        <v>2120102</v>
      </c>
      <c r="B856" s="61" t="s">
        <v>60</v>
      </c>
      <c r="C856" s="61">
        <v>10589</v>
      </c>
      <c r="D856" s="61">
        <v>6336</v>
      </c>
      <c r="E856" s="143">
        <f t="shared" si="15"/>
        <v>1.6712436868686869</v>
      </c>
    </row>
    <row r="857" spans="1:5" s="57" customFormat="1" ht="16.5" customHeight="1">
      <c r="A857" s="56">
        <v>2120103</v>
      </c>
      <c r="B857" s="61" t="s">
        <v>61</v>
      </c>
      <c r="C857" s="61">
        <v>0</v>
      </c>
      <c r="D857" s="61">
        <v>10</v>
      </c>
      <c r="E857" s="143">
        <f t="shared" si="15"/>
        <v>0</v>
      </c>
    </row>
    <row r="858" spans="1:5" s="57" customFormat="1" ht="16.5" customHeight="1">
      <c r="A858" s="56">
        <v>2120104</v>
      </c>
      <c r="B858" s="61" t="s">
        <v>706</v>
      </c>
      <c r="C858" s="61">
        <v>3282</v>
      </c>
      <c r="D858" s="61">
        <v>2612</v>
      </c>
      <c r="E858" s="143">
        <f t="shared" si="15"/>
        <v>1.2565084226646248</v>
      </c>
    </row>
    <row r="859" spans="1:5" s="57" customFormat="1" ht="16.5" customHeight="1">
      <c r="A859" s="56">
        <v>2120105</v>
      </c>
      <c r="B859" s="61" t="s">
        <v>707</v>
      </c>
      <c r="C859" s="61">
        <v>847</v>
      </c>
      <c r="D859" s="61">
        <v>546</v>
      </c>
      <c r="E859" s="143">
        <f t="shared" si="15"/>
        <v>1.5512820512820513</v>
      </c>
    </row>
    <row r="860" spans="1:5" s="57" customFormat="1" ht="16.5" customHeight="1">
      <c r="A860" s="56">
        <v>2120106</v>
      </c>
      <c r="B860" s="61" t="s">
        <v>708</v>
      </c>
      <c r="C860" s="61">
        <v>200</v>
      </c>
      <c r="D860" s="61">
        <v>464</v>
      </c>
      <c r="E860" s="143">
        <f t="shared" si="15"/>
        <v>0.43103448275862066</v>
      </c>
    </row>
    <row r="861" spans="1:5" s="57" customFormat="1" ht="16.5" customHeight="1">
      <c r="A861" s="56">
        <v>2120107</v>
      </c>
      <c r="B861" s="61" t="s">
        <v>709</v>
      </c>
      <c r="C861" s="61">
        <v>297</v>
      </c>
      <c r="D861" s="61">
        <v>572</v>
      </c>
      <c r="E861" s="143">
        <f t="shared" si="15"/>
        <v>0.5192307692307693</v>
      </c>
    </row>
    <row r="862" spans="1:5" s="57" customFormat="1" ht="16.5" customHeight="1">
      <c r="A862" s="56">
        <v>2120108</v>
      </c>
      <c r="B862" s="61" t="s">
        <v>710</v>
      </c>
      <c r="C862" s="61">
        <v>10</v>
      </c>
      <c r="D862" s="61">
        <v>25</v>
      </c>
      <c r="E862" s="143">
        <f t="shared" si="15"/>
        <v>0.4</v>
      </c>
    </row>
    <row r="863" spans="1:5" s="57" customFormat="1" ht="16.5" customHeight="1">
      <c r="A863" s="56">
        <v>2120109</v>
      </c>
      <c r="B863" s="61" t="s">
        <v>711</v>
      </c>
      <c r="C863" s="61">
        <v>1129</v>
      </c>
      <c r="D863" s="61">
        <v>1462</v>
      </c>
      <c r="E863" s="143">
        <f t="shared" si="15"/>
        <v>0.7722298221614227</v>
      </c>
    </row>
    <row r="864" spans="1:5" s="57" customFormat="1" ht="16.5" customHeight="1">
      <c r="A864" s="56">
        <v>2120110</v>
      </c>
      <c r="B864" s="61" t="s">
        <v>712</v>
      </c>
      <c r="C864" s="61">
        <v>0</v>
      </c>
      <c r="D864" s="61">
        <v>0</v>
      </c>
      <c r="E864" s="143" t="str">
        <f t="shared" si="15"/>
        <v>-</v>
      </c>
    </row>
    <row r="865" spans="1:5" s="57" customFormat="1" ht="16.5" customHeight="1">
      <c r="A865" s="56">
        <v>2120199</v>
      </c>
      <c r="B865" s="61" t="s">
        <v>713</v>
      </c>
      <c r="C865" s="61">
        <v>35144</v>
      </c>
      <c r="D865" s="61">
        <v>24876</v>
      </c>
      <c r="E865" s="143">
        <f t="shared" si="15"/>
        <v>1.4127673259366458</v>
      </c>
    </row>
    <row r="866" spans="1:5" s="57" customFormat="1" ht="16.5" customHeight="1">
      <c r="A866" s="56">
        <v>21202</v>
      </c>
      <c r="B866" s="61" t="s">
        <v>714</v>
      </c>
      <c r="C866" s="61">
        <f>C867</f>
        <v>47008</v>
      </c>
      <c r="D866" s="61">
        <v>31965</v>
      </c>
      <c r="E866" s="143">
        <f t="shared" si="15"/>
        <v>1.4706084780228375</v>
      </c>
    </row>
    <row r="867" spans="1:5" s="57" customFormat="1" ht="16.5" customHeight="1">
      <c r="A867" s="56">
        <v>2120201</v>
      </c>
      <c r="B867" s="61" t="s">
        <v>715</v>
      </c>
      <c r="C867" s="61">
        <v>47008</v>
      </c>
      <c r="D867" s="61">
        <v>31965</v>
      </c>
      <c r="E867" s="143">
        <f t="shared" si="15"/>
        <v>1.4706084780228375</v>
      </c>
    </row>
    <row r="868" spans="1:5" s="57" customFormat="1" ht="16.5" customHeight="1">
      <c r="A868" s="56">
        <v>21203</v>
      </c>
      <c r="B868" s="61" t="s">
        <v>716</v>
      </c>
      <c r="C868" s="61">
        <f>SUM(C869:C870)</f>
        <v>242924</v>
      </c>
      <c r="D868" s="61">
        <v>124851</v>
      </c>
      <c r="E868" s="143">
        <f t="shared" si="15"/>
        <v>1.9457112878551233</v>
      </c>
    </row>
    <row r="869" spans="1:5" s="57" customFormat="1" ht="16.5" customHeight="1">
      <c r="A869" s="56">
        <v>2120303</v>
      </c>
      <c r="B869" s="61" t="s">
        <v>717</v>
      </c>
      <c r="C869" s="61">
        <v>3034</v>
      </c>
      <c r="D869" s="61">
        <v>554</v>
      </c>
      <c r="E869" s="143">
        <f t="shared" si="15"/>
        <v>5.4765342960288805</v>
      </c>
    </row>
    <row r="870" spans="1:5" s="57" customFormat="1" ht="16.5" customHeight="1">
      <c r="A870" s="56">
        <v>2120399</v>
      </c>
      <c r="B870" s="61" t="s">
        <v>718</v>
      </c>
      <c r="C870" s="61">
        <v>239890</v>
      </c>
      <c r="D870" s="61">
        <v>124297</v>
      </c>
      <c r="E870" s="143">
        <f t="shared" si="15"/>
        <v>1.9299741747588437</v>
      </c>
    </row>
    <row r="871" spans="1:5" s="57" customFormat="1" ht="16.5" customHeight="1">
      <c r="A871" s="56">
        <v>21205</v>
      </c>
      <c r="B871" s="61" t="s">
        <v>719</v>
      </c>
      <c r="C871" s="61">
        <f aca="true" t="shared" si="16" ref="C871:C875">C872</f>
        <v>11523</v>
      </c>
      <c r="D871" s="61">
        <v>10931</v>
      </c>
      <c r="E871" s="143">
        <f t="shared" si="15"/>
        <v>1.0541578995517336</v>
      </c>
    </row>
    <row r="872" spans="1:5" s="57" customFormat="1" ht="16.5" customHeight="1">
      <c r="A872" s="56">
        <v>2120501</v>
      </c>
      <c r="B872" s="61" t="s">
        <v>720</v>
      </c>
      <c r="C872" s="61">
        <v>11523</v>
      </c>
      <c r="D872" s="61">
        <v>10931</v>
      </c>
      <c r="E872" s="143">
        <f t="shared" si="15"/>
        <v>1.0541578995517336</v>
      </c>
    </row>
    <row r="873" spans="1:5" s="57" customFormat="1" ht="16.5" customHeight="1">
      <c r="A873" s="56">
        <v>21206</v>
      </c>
      <c r="B873" s="61" t="s">
        <v>721</v>
      </c>
      <c r="C873" s="61">
        <f t="shared" si="16"/>
        <v>897</v>
      </c>
      <c r="D873" s="61">
        <v>345</v>
      </c>
      <c r="E873" s="143">
        <f t="shared" si="15"/>
        <v>2.6</v>
      </c>
    </row>
    <row r="874" spans="1:5" s="57" customFormat="1" ht="16.5" customHeight="1">
      <c r="A874" s="56">
        <v>2120601</v>
      </c>
      <c r="B874" s="61" t="s">
        <v>722</v>
      </c>
      <c r="C874" s="61">
        <v>897</v>
      </c>
      <c r="D874" s="61">
        <v>345</v>
      </c>
      <c r="E874" s="143">
        <f t="shared" si="15"/>
        <v>2.6</v>
      </c>
    </row>
    <row r="875" spans="1:5" s="57" customFormat="1" ht="16.5" customHeight="1">
      <c r="A875" s="56">
        <v>21299</v>
      </c>
      <c r="B875" s="61" t="s">
        <v>723</v>
      </c>
      <c r="C875" s="61">
        <f t="shared" si="16"/>
        <v>25790</v>
      </c>
      <c r="D875" s="61">
        <v>23944</v>
      </c>
      <c r="E875" s="143">
        <f t="shared" si="15"/>
        <v>1.0770965586368193</v>
      </c>
    </row>
    <row r="876" spans="1:5" s="57" customFormat="1" ht="16.5" customHeight="1">
      <c r="A876" s="56">
        <v>2129999</v>
      </c>
      <c r="B876" s="61" t="s">
        <v>724</v>
      </c>
      <c r="C876" s="61">
        <v>25790</v>
      </c>
      <c r="D876" s="61">
        <v>23944</v>
      </c>
      <c r="E876" s="143">
        <f t="shared" si="15"/>
        <v>1.0770965586368193</v>
      </c>
    </row>
    <row r="877" spans="1:5" s="57" customFormat="1" ht="16.5" customHeight="1">
      <c r="A877" s="56">
        <v>213</v>
      </c>
      <c r="B877" s="61" t="s">
        <v>725</v>
      </c>
      <c r="C877" s="61">
        <f>SUM(C878,C904,C932,C960,C971,C982,C988,C995,C1002,C1006)</f>
        <v>550678</v>
      </c>
      <c r="D877" s="61">
        <v>526856</v>
      </c>
      <c r="E877" s="143">
        <f t="shared" si="15"/>
        <v>1.0452153909227568</v>
      </c>
    </row>
    <row r="878" spans="1:5" s="57" customFormat="1" ht="16.5" customHeight="1">
      <c r="A878" s="56">
        <v>21301</v>
      </c>
      <c r="B878" s="61" t="s">
        <v>726</v>
      </c>
      <c r="C878" s="61">
        <f>SUM(C879:C903)</f>
        <v>180020</v>
      </c>
      <c r="D878" s="61">
        <v>216433</v>
      </c>
      <c r="E878" s="143">
        <f t="shared" si="15"/>
        <v>0.8317585580757093</v>
      </c>
    </row>
    <row r="879" spans="1:5" s="57" customFormat="1" ht="16.5" customHeight="1">
      <c r="A879" s="56">
        <v>2130101</v>
      </c>
      <c r="B879" s="61" t="s">
        <v>59</v>
      </c>
      <c r="C879" s="61">
        <v>22001</v>
      </c>
      <c r="D879" s="61">
        <v>19733</v>
      </c>
      <c r="E879" s="143">
        <f t="shared" si="15"/>
        <v>1.1149343738914508</v>
      </c>
    </row>
    <row r="880" spans="1:5" s="57" customFormat="1" ht="16.5" customHeight="1">
      <c r="A880" s="56">
        <v>2130102</v>
      </c>
      <c r="B880" s="61" t="s">
        <v>60</v>
      </c>
      <c r="C880" s="61">
        <v>1033</v>
      </c>
      <c r="D880" s="61">
        <v>1853</v>
      </c>
      <c r="E880" s="143">
        <f t="shared" si="15"/>
        <v>0.5574743658931463</v>
      </c>
    </row>
    <row r="881" spans="1:5" s="57" customFormat="1" ht="16.5" customHeight="1">
      <c r="A881" s="56">
        <v>2130103</v>
      </c>
      <c r="B881" s="61" t="s">
        <v>61</v>
      </c>
      <c r="C881" s="61">
        <v>0</v>
      </c>
      <c r="D881" s="61">
        <v>29</v>
      </c>
      <c r="E881" s="143">
        <f t="shared" si="15"/>
        <v>0</v>
      </c>
    </row>
    <row r="882" spans="1:5" s="57" customFormat="1" ht="16.5" customHeight="1">
      <c r="A882" s="56">
        <v>2130104</v>
      </c>
      <c r="B882" s="61" t="s">
        <v>68</v>
      </c>
      <c r="C882" s="61">
        <v>3208</v>
      </c>
      <c r="D882" s="61">
        <v>2644</v>
      </c>
      <c r="E882" s="143">
        <f t="shared" si="15"/>
        <v>1.2133131618759456</v>
      </c>
    </row>
    <row r="883" spans="1:5" s="57" customFormat="1" ht="16.5" customHeight="1">
      <c r="A883" s="56">
        <v>2130105</v>
      </c>
      <c r="B883" s="61" t="s">
        <v>727</v>
      </c>
      <c r="C883" s="61">
        <v>37</v>
      </c>
      <c r="D883" s="61">
        <v>70</v>
      </c>
      <c r="E883" s="143">
        <f t="shared" si="15"/>
        <v>0.5285714285714286</v>
      </c>
    </row>
    <row r="884" spans="1:5" s="57" customFormat="1" ht="16.5" customHeight="1">
      <c r="A884" s="56">
        <v>2130106</v>
      </c>
      <c r="B884" s="61" t="s">
        <v>728</v>
      </c>
      <c r="C884" s="61">
        <v>11753</v>
      </c>
      <c r="D884" s="61">
        <v>18013</v>
      </c>
      <c r="E884" s="143">
        <f t="shared" si="15"/>
        <v>0.6524732137900405</v>
      </c>
    </row>
    <row r="885" spans="1:5" s="57" customFormat="1" ht="16.5" customHeight="1">
      <c r="A885" s="56">
        <v>2130108</v>
      </c>
      <c r="B885" s="61" t="s">
        <v>729</v>
      </c>
      <c r="C885" s="61">
        <v>2769</v>
      </c>
      <c r="D885" s="61">
        <v>2120</v>
      </c>
      <c r="E885" s="143">
        <f t="shared" si="15"/>
        <v>1.306132075471698</v>
      </c>
    </row>
    <row r="886" spans="1:5" s="57" customFormat="1" ht="16.5" customHeight="1">
      <c r="A886" s="56">
        <v>2130109</v>
      </c>
      <c r="B886" s="61" t="s">
        <v>730</v>
      </c>
      <c r="C886" s="61">
        <v>611</v>
      </c>
      <c r="D886" s="61">
        <v>161</v>
      </c>
      <c r="E886" s="143">
        <f t="shared" si="15"/>
        <v>3.7950310559006213</v>
      </c>
    </row>
    <row r="887" spans="1:5" s="57" customFormat="1" ht="16.5" customHeight="1">
      <c r="A887" s="56">
        <v>2130110</v>
      </c>
      <c r="B887" s="61" t="s">
        <v>731</v>
      </c>
      <c r="C887" s="61">
        <v>2213</v>
      </c>
      <c r="D887" s="61">
        <v>1728</v>
      </c>
      <c r="E887" s="143">
        <f t="shared" si="15"/>
        <v>1.2806712962962963</v>
      </c>
    </row>
    <row r="888" spans="1:5" s="57" customFormat="1" ht="16.5" customHeight="1">
      <c r="A888" s="56">
        <v>2130111</v>
      </c>
      <c r="B888" s="61" t="s">
        <v>732</v>
      </c>
      <c r="C888" s="61">
        <v>139</v>
      </c>
      <c r="D888" s="61">
        <v>74</v>
      </c>
      <c r="E888" s="143">
        <f t="shared" si="15"/>
        <v>1.8783783783783783</v>
      </c>
    </row>
    <row r="889" spans="1:5" s="57" customFormat="1" ht="16.5" customHeight="1">
      <c r="A889" s="56">
        <v>2130112</v>
      </c>
      <c r="B889" s="61" t="s">
        <v>733</v>
      </c>
      <c r="C889" s="61">
        <v>395</v>
      </c>
      <c r="D889" s="61">
        <v>84</v>
      </c>
      <c r="E889" s="143">
        <f t="shared" si="15"/>
        <v>4.7023809523809526</v>
      </c>
    </row>
    <row r="890" spans="1:5" s="57" customFormat="1" ht="16.5" customHeight="1">
      <c r="A890" s="56">
        <v>2130114</v>
      </c>
      <c r="B890" s="61" t="s">
        <v>734</v>
      </c>
      <c r="C890" s="61">
        <v>32</v>
      </c>
      <c r="D890" s="61">
        <v>25</v>
      </c>
      <c r="E890" s="143">
        <f t="shared" si="15"/>
        <v>1.28</v>
      </c>
    </row>
    <row r="891" spans="1:5" s="57" customFormat="1" ht="16.5" customHeight="1">
      <c r="A891" s="56">
        <v>2130119</v>
      </c>
      <c r="B891" s="61" t="s">
        <v>735</v>
      </c>
      <c r="C891" s="61">
        <v>1686</v>
      </c>
      <c r="D891" s="61">
        <v>321</v>
      </c>
      <c r="E891" s="143">
        <f t="shared" si="15"/>
        <v>5.252336448598131</v>
      </c>
    </row>
    <row r="892" spans="1:5" s="57" customFormat="1" ht="16.5" customHeight="1">
      <c r="A892" s="56">
        <v>2130120</v>
      </c>
      <c r="B892" s="61" t="s">
        <v>736</v>
      </c>
      <c r="C892" s="61">
        <v>7</v>
      </c>
      <c r="D892" s="61">
        <v>54</v>
      </c>
      <c r="E892" s="143">
        <f t="shared" si="15"/>
        <v>0.12962962962962962</v>
      </c>
    </row>
    <row r="893" spans="1:5" s="57" customFormat="1" ht="16.5" customHeight="1">
      <c r="A893" s="56">
        <v>2130121</v>
      </c>
      <c r="B893" s="61" t="s">
        <v>737</v>
      </c>
      <c r="C893" s="61">
        <v>108</v>
      </c>
      <c r="D893" s="61">
        <v>78</v>
      </c>
      <c r="E893" s="143">
        <f t="shared" si="15"/>
        <v>1.3846153846153846</v>
      </c>
    </row>
    <row r="894" spans="1:5" s="57" customFormat="1" ht="16.5" customHeight="1">
      <c r="A894" s="56">
        <v>2130122</v>
      </c>
      <c r="B894" s="61" t="s">
        <v>738</v>
      </c>
      <c r="C894" s="61">
        <v>14468</v>
      </c>
      <c r="D894" s="61">
        <v>18093</v>
      </c>
      <c r="E894" s="143">
        <f t="shared" si="15"/>
        <v>0.79964627203891</v>
      </c>
    </row>
    <row r="895" spans="1:5" s="57" customFormat="1" ht="16.5" customHeight="1">
      <c r="A895" s="56">
        <v>2130124</v>
      </c>
      <c r="B895" s="61" t="s">
        <v>739</v>
      </c>
      <c r="C895" s="61">
        <v>3725</v>
      </c>
      <c r="D895" s="61">
        <v>2989</v>
      </c>
      <c r="E895" s="143">
        <f t="shared" si="15"/>
        <v>1.246236199397792</v>
      </c>
    </row>
    <row r="896" spans="1:5" s="57" customFormat="1" ht="16.5" customHeight="1">
      <c r="A896" s="56">
        <v>2130125</v>
      </c>
      <c r="B896" s="61" t="s">
        <v>740</v>
      </c>
      <c r="C896" s="61">
        <v>1209</v>
      </c>
      <c r="D896" s="61">
        <v>1103</v>
      </c>
      <c r="E896" s="143">
        <f t="shared" si="15"/>
        <v>1.0961015412511332</v>
      </c>
    </row>
    <row r="897" spans="1:5" s="57" customFormat="1" ht="16.5" customHeight="1">
      <c r="A897" s="56">
        <v>2130126</v>
      </c>
      <c r="B897" s="61" t="s">
        <v>741</v>
      </c>
      <c r="C897" s="61">
        <v>3055</v>
      </c>
      <c r="D897" s="61">
        <v>5021</v>
      </c>
      <c r="E897" s="143">
        <f t="shared" si="15"/>
        <v>0.6084445329615614</v>
      </c>
    </row>
    <row r="898" spans="1:5" s="57" customFormat="1" ht="16.5" customHeight="1">
      <c r="A898" s="56">
        <v>2130129</v>
      </c>
      <c r="B898" s="61" t="s">
        <v>742</v>
      </c>
      <c r="C898" s="61">
        <v>0</v>
      </c>
      <c r="D898" s="61">
        <v>0</v>
      </c>
      <c r="E898" s="143" t="str">
        <f t="shared" si="15"/>
        <v>-</v>
      </c>
    </row>
    <row r="899" spans="1:5" s="57" customFormat="1" ht="16.5" customHeight="1">
      <c r="A899" s="56">
        <v>2130135</v>
      </c>
      <c r="B899" s="61" t="s">
        <v>743</v>
      </c>
      <c r="C899" s="61">
        <v>704</v>
      </c>
      <c r="D899" s="61">
        <v>1261</v>
      </c>
      <c r="E899" s="143">
        <f t="shared" si="15"/>
        <v>0.5582870737509913</v>
      </c>
    </row>
    <row r="900" spans="1:5" s="57" customFormat="1" ht="16.5" customHeight="1">
      <c r="A900" s="56">
        <v>2130142</v>
      </c>
      <c r="B900" s="61" t="s">
        <v>744</v>
      </c>
      <c r="C900" s="61">
        <v>365</v>
      </c>
      <c r="D900" s="61">
        <v>210</v>
      </c>
      <c r="E900" s="143">
        <f t="shared" si="15"/>
        <v>1.7380952380952381</v>
      </c>
    </row>
    <row r="901" spans="1:5" s="57" customFormat="1" ht="16.5" customHeight="1">
      <c r="A901" s="56">
        <v>2130148</v>
      </c>
      <c r="B901" s="61" t="s">
        <v>745</v>
      </c>
      <c r="C901" s="61">
        <v>2493</v>
      </c>
      <c r="D901" s="61">
        <v>4323</v>
      </c>
      <c r="E901" s="143">
        <f t="shared" si="15"/>
        <v>0.5766828591256072</v>
      </c>
    </row>
    <row r="902" spans="1:5" s="57" customFormat="1" ht="16.5" customHeight="1">
      <c r="A902" s="56">
        <v>2130152</v>
      </c>
      <c r="B902" s="61" t="s">
        <v>746</v>
      </c>
      <c r="C902" s="61">
        <v>1175</v>
      </c>
      <c r="D902" s="61">
        <v>805</v>
      </c>
      <c r="E902" s="143">
        <f t="shared" si="15"/>
        <v>1.4596273291925466</v>
      </c>
    </row>
    <row r="903" spans="1:5" s="57" customFormat="1" ht="16.5" customHeight="1">
      <c r="A903" s="56">
        <v>2130199</v>
      </c>
      <c r="B903" s="61" t="s">
        <v>747</v>
      </c>
      <c r="C903" s="61">
        <v>106834</v>
      </c>
      <c r="D903" s="61">
        <v>135641</v>
      </c>
      <c r="E903" s="143">
        <f t="shared" si="15"/>
        <v>0.7876232112709284</v>
      </c>
    </row>
    <row r="904" spans="1:5" s="57" customFormat="1" ht="16.5" customHeight="1">
      <c r="A904" s="56">
        <v>21302</v>
      </c>
      <c r="B904" s="61" t="s">
        <v>748</v>
      </c>
      <c r="C904" s="61">
        <f>SUM(C905:C931)</f>
        <v>34821</v>
      </c>
      <c r="D904" s="61">
        <v>43159</v>
      </c>
      <c r="E904" s="143">
        <f t="shared" si="15"/>
        <v>0.8068073866400982</v>
      </c>
    </row>
    <row r="905" spans="1:5" s="57" customFormat="1" ht="16.5" customHeight="1">
      <c r="A905" s="56">
        <v>2130201</v>
      </c>
      <c r="B905" s="61" t="s">
        <v>59</v>
      </c>
      <c r="C905" s="61">
        <v>6941</v>
      </c>
      <c r="D905" s="61">
        <v>5571</v>
      </c>
      <c r="E905" s="143">
        <f t="shared" si="15"/>
        <v>1.245916352539939</v>
      </c>
    </row>
    <row r="906" spans="1:5" s="57" customFormat="1" ht="16.5" customHeight="1">
      <c r="A906" s="56">
        <v>2130202</v>
      </c>
      <c r="B906" s="61" t="s">
        <v>60</v>
      </c>
      <c r="C906" s="61">
        <v>212</v>
      </c>
      <c r="D906" s="61">
        <v>205</v>
      </c>
      <c r="E906" s="143">
        <f t="shared" si="15"/>
        <v>1.0341463414634147</v>
      </c>
    </row>
    <row r="907" spans="1:5" s="57" customFormat="1" ht="16.5" customHeight="1">
      <c r="A907" s="56">
        <v>2130203</v>
      </c>
      <c r="B907" s="61" t="s">
        <v>61</v>
      </c>
      <c r="C907" s="61">
        <v>0</v>
      </c>
      <c r="D907" s="61">
        <v>0</v>
      </c>
      <c r="E907" s="143" t="str">
        <f t="shared" si="15"/>
        <v>-</v>
      </c>
    </row>
    <row r="908" spans="1:5" s="57" customFormat="1" ht="16.5" customHeight="1">
      <c r="A908" s="56">
        <v>2130204</v>
      </c>
      <c r="B908" s="61" t="s">
        <v>749</v>
      </c>
      <c r="C908" s="61">
        <v>3556</v>
      </c>
      <c r="D908" s="61">
        <v>947</v>
      </c>
      <c r="E908" s="143">
        <f t="shared" si="15"/>
        <v>3.755015839493136</v>
      </c>
    </row>
    <row r="909" spans="1:5" s="57" customFormat="1" ht="16.5" customHeight="1">
      <c r="A909" s="56">
        <v>2130205</v>
      </c>
      <c r="B909" s="61" t="s">
        <v>750</v>
      </c>
      <c r="C909" s="61">
        <v>5633</v>
      </c>
      <c r="D909" s="61">
        <v>4365</v>
      </c>
      <c r="E909" s="143">
        <f aca="true" t="shared" si="17" ref="E909:E972">IF(D909=0,"-",C909/D909)</f>
        <v>1.2904925544100803</v>
      </c>
    </row>
    <row r="910" spans="1:5" s="57" customFormat="1" ht="16.5" customHeight="1">
      <c r="A910" s="56">
        <v>2130206</v>
      </c>
      <c r="B910" s="61" t="s">
        <v>751</v>
      </c>
      <c r="C910" s="61">
        <v>142</v>
      </c>
      <c r="D910" s="61">
        <v>478</v>
      </c>
      <c r="E910" s="143">
        <f t="shared" si="17"/>
        <v>0.29707112970711297</v>
      </c>
    </row>
    <row r="911" spans="1:5" s="57" customFormat="1" ht="16.5" customHeight="1">
      <c r="A911" s="56">
        <v>2130207</v>
      </c>
      <c r="B911" s="61" t="s">
        <v>752</v>
      </c>
      <c r="C911" s="61">
        <v>2654</v>
      </c>
      <c r="D911" s="61">
        <v>2310</v>
      </c>
      <c r="E911" s="143">
        <f t="shared" si="17"/>
        <v>1.148917748917749</v>
      </c>
    </row>
    <row r="912" spans="1:5" s="57" customFormat="1" ht="16.5" customHeight="1">
      <c r="A912" s="56">
        <v>2130208</v>
      </c>
      <c r="B912" s="61" t="s">
        <v>753</v>
      </c>
      <c r="C912" s="61">
        <v>39</v>
      </c>
      <c r="D912" s="61">
        <v>80</v>
      </c>
      <c r="E912" s="143">
        <f t="shared" si="17"/>
        <v>0.4875</v>
      </c>
    </row>
    <row r="913" spans="1:5" s="57" customFormat="1" ht="16.5" customHeight="1">
      <c r="A913" s="56">
        <v>2130209</v>
      </c>
      <c r="B913" s="61" t="s">
        <v>754</v>
      </c>
      <c r="C913" s="61">
        <v>5999</v>
      </c>
      <c r="D913" s="61">
        <v>5790</v>
      </c>
      <c r="E913" s="143">
        <f t="shared" si="17"/>
        <v>1.0360967184801382</v>
      </c>
    </row>
    <row r="914" spans="1:5" s="57" customFormat="1" ht="16.5" customHeight="1">
      <c r="A914" s="56">
        <v>2130210</v>
      </c>
      <c r="B914" s="61" t="s">
        <v>755</v>
      </c>
      <c r="C914" s="61">
        <v>482</v>
      </c>
      <c r="D914" s="61">
        <v>282</v>
      </c>
      <c r="E914" s="143">
        <f t="shared" si="17"/>
        <v>1.7092198581560283</v>
      </c>
    </row>
    <row r="915" spans="1:5" s="57" customFormat="1" ht="16.5" customHeight="1">
      <c r="A915" s="56">
        <v>2130211</v>
      </c>
      <c r="B915" s="61" t="s">
        <v>756</v>
      </c>
      <c r="C915" s="61">
        <v>120</v>
      </c>
      <c r="D915" s="61">
        <v>85</v>
      </c>
      <c r="E915" s="143">
        <f t="shared" si="17"/>
        <v>1.411764705882353</v>
      </c>
    </row>
    <row r="916" spans="1:5" s="57" customFormat="1" ht="16.5" customHeight="1">
      <c r="A916" s="56">
        <v>2130212</v>
      </c>
      <c r="B916" s="61" t="s">
        <v>757</v>
      </c>
      <c r="C916" s="61">
        <v>921</v>
      </c>
      <c r="D916" s="61">
        <v>4028</v>
      </c>
      <c r="E916" s="143">
        <f t="shared" si="17"/>
        <v>0.22864945382323734</v>
      </c>
    </row>
    <row r="917" spans="1:5" s="57" customFormat="1" ht="16.5" customHeight="1">
      <c r="A917" s="56">
        <v>2130213</v>
      </c>
      <c r="B917" s="61" t="s">
        <v>758</v>
      </c>
      <c r="C917" s="61">
        <v>1502</v>
      </c>
      <c r="D917" s="61">
        <v>1496</v>
      </c>
      <c r="E917" s="143">
        <f t="shared" si="17"/>
        <v>1.0040106951871657</v>
      </c>
    </row>
    <row r="918" spans="1:5" s="57" customFormat="1" ht="16.5" customHeight="1">
      <c r="A918" s="56">
        <v>2130216</v>
      </c>
      <c r="B918" s="61" t="s">
        <v>759</v>
      </c>
      <c r="C918" s="61">
        <v>0</v>
      </c>
      <c r="D918" s="61">
        <v>40</v>
      </c>
      <c r="E918" s="143">
        <f t="shared" si="17"/>
        <v>0</v>
      </c>
    </row>
    <row r="919" spans="1:5" s="57" customFormat="1" ht="16.5" customHeight="1">
      <c r="A919" s="56">
        <v>2130217</v>
      </c>
      <c r="B919" s="61" t="s">
        <v>760</v>
      </c>
      <c r="C919" s="61">
        <v>0</v>
      </c>
      <c r="D919" s="61">
        <v>0</v>
      </c>
      <c r="E919" s="143" t="str">
        <f t="shared" si="17"/>
        <v>-</v>
      </c>
    </row>
    <row r="920" spans="1:5" s="57" customFormat="1" ht="16.5" customHeight="1">
      <c r="A920" s="56">
        <v>2130218</v>
      </c>
      <c r="B920" s="61" t="s">
        <v>761</v>
      </c>
      <c r="C920" s="61">
        <v>0</v>
      </c>
      <c r="D920" s="61">
        <v>0</v>
      </c>
      <c r="E920" s="143" t="str">
        <f t="shared" si="17"/>
        <v>-</v>
      </c>
    </row>
    <row r="921" spans="1:5" s="57" customFormat="1" ht="16.5" customHeight="1">
      <c r="A921" s="56">
        <v>2130219</v>
      </c>
      <c r="B921" s="61" t="s">
        <v>762</v>
      </c>
      <c r="C921" s="61">
        <v>91</v>
      </c>
      <c r="D921" s="61">
        <v>60</v>
      </c>
      <c r="E921" s="143">
        <f t="shared" si="17"/>
        <v>1.5166666666666666</v>
      </c>
    </row>
    <row r="922" spans="1:5" s="57" customFormat="1" ht="16.5" customHeight="1">
      <c r="A922" s="56">
        <v>2130220</v>
      </c>
      <c r="B922" s="61" t="s">
        <v>763</v>
      </c>
      <c r="C922" s="61">
        <v>0</v>
      </c>
      <c r="D922" s="61">
        <v>0</v>
      </c>
      <c r="E922" s="143" t="str">
        <f t="shared" si="17"/>
        <v>-</v>
      </c>
    </row>
    <row r="923" spans="1:5" s="57" customFormat="1" ht="16.5" customHeight="1">
      <c r="A923" s="56">
        <v>2130221</v>
      </c>
      <c r="B923" s="61" t="s">
        <v>764</v>
      </c>
      <c r="C923" s="61">
        <v>1240</v>
      </c>
      <c r="D923" s="61">
        <v>343</v>
      </c>
      <c r="E923" s="143">
        <f t="shared" si="17"/>
        <v>3.6151603498542273</v>
      </c>
    </row>
    <row r="924" spans="1:5" s="57" customFormat="1" ht="16.5" customHeight="1">
      <c r="A924" s="56">
        <v>2130223</v>
      </c>
      <c r="B924" s="61" t="s">
        <v>765</v>
      </c>
      <c r="C924" s="61">
        <v>0</v>
      </c>
      <c r="D924" s="61">
        <v>0</v>
      </c>
      <c r="E924" s="143" t="str">
        <f t="shared" si="17"/>
        <v>-</v>
      </c>
    </row>
    <row r="925" spans="1:5" s="57" customFormat="1" ht="16.5" customHeight="1">
      <c r="A925" s="56">
        <v>2130224</v>
      </c>
      <c r="B925" s="61" t="s">
        <v>766</v>
      </c>
      <c r="C925" s="61">
        <v>61</v>
      </c>
      <c r="D925" s="61">
        <v>0</v>
      </c>
      <c r="E925" s="143" t="str">
        <f t="shared" si="17"/>
        <v>-</v>
      </c>
    </row>
    <row r="926" spans="1:5" s="57" customFormat="1" ht="16.5" customHeight="1">
      <c r="A926" s="56">
        <v>2130225</v>
      </c>
      <c r="B926" s="61" t="s">
        <v>767</v>
      </c>
      <c r="C926" s="61">
        <v>0</v>
      </c>
      <c r="D926" s="61">
        <v>0</v>
      </c>
      <c r="E926" s="143" t="str">
        <f t="shared" si="17"/>
        <v>-</v>
      </c>
    </row>
    <row r="927" spans="1:5" s="57" customFormat="1" ht="16.5" customHeight="1">
      <c r="A927" s="56">
        <v>2130226</v>
      </c>
      <c r="B927" s="61" t="s">
        <v>768</v>
      </c>
      <c r="C927" s="61">
        <v>0</v>
      </c>
      <c r="D927" s="61">
        <v>0</v>
      </c>
      <c r="E927" s="143" t="str">
        <f t="shared" si="17"/>
        <v>-</v>
      </c>
    </row>
    <row r="928" spans="1:5" s="57" customFormat="1" ht="16.5" customHeight="1">
      <c r="A928" s="56">
        <v>2130227</v>
      </c>
      <c r="B928" s="61" t="s">
        <v>769</v>
      </c>
      <c r="C928" s="61">
        <v>102</v>
      </c>
      <c r="D928" s="61">
        <v>112</v>
      </c>
      <c r="E928" s="143">
        <f t="shared" si="17"/>
        <v>0.9107142857142857</v>
      </c>
    </row>
    <row r="929" spans="1:5" s="57" customFormat="1" ht="16.5" customHeight="1">
      <c r="A929" s="56">
        <v>2130232</v>
      </c>
      <c r="B929" s="61" t="s">
        <v>770</v>
      </c>
      <c r="C929" s="61">
        <v>0</v>
      </c>
      <c r="D929" s="61">
        <v>2886</v>
      </c>
      <c r="E929" s="143">
        <f t="shared" si="17"/>
        <v>0</v>
      </c>
    </row>
    <row r="930" spans="1:5" s="57" customFormat="1" ht="16.5" customHeight="1">
      <c r="A930" s="56">
        <v>2130234</v>
      </c>
      <c r="B930" s="61" t="s">
        <v>771</v>
      </c>
      <c r="C930" s="61">
        <v>544</v>
      </c>
      <c r="D930" s="61">
        <v>902</v>
      </c>
      <c r="E930" s="143">
        <f t="shared" si="17"/>
        <v>0.6031042128603105</v>
      </c>
    </row>
    <row r="931" spans="1:5" s="57" customFormat="1" ht="16.5" customHeight="1">
      <c r="A931" s="56">
        <v>2130299</v>
      </c>
      <c r="B931" s="61" t="s">
        <v>772</v>
      </c>
      <c r="C931" s="61">
        <v>4582</v>
      </c>
      <c r="D931" s="61">
        <v>13179</v>
      </c>
      <c r="E931" s="143">
        <f t="shared" si="17"/>
        <v>0.34767433037407997</v>
      </c>
    </row>
    <row r="932" spans="1:5" s="57" customFormat="1" ht="16.5" customHeight="1">
      <c r="A932" s="56">
        <v>21303</v>
      </c>
      <c r="B932" s="61" t="s">
        <v>773</v>
      </c>
      <c r="C932" s="61">
        <f>SUM(C933:C959)</f>
        <v>127035</v>
      </c>
      <c r="D932" s="61">
        <v>143568</v>
      </c>
      <c r="E932" s="143">
        <f t="shared" si="17"/>
        <v>0.8848420260782347</v>
      </c>
    </row>
    <row r="933" spans="1:5" s="57" customFormat="1" ht="16.5" customHeight="1">
      <c r="A933" s="56">
        <v>2130301</v>
      </c>
      <c r="B933" s="61" t="s">
        <v>59</v>
      </c>
      <c r="C933" s="61">
        <v>10487</v>
      </c>
      <c r="D933" s="61">
        <v>7642</v>
      </c>
      <c r="E933" s="143">
        <f t="shared" si="17"/>
        <v>1.37228474221408</v>
      </c>
    </row>
    <row r="934" spans="1:5" s="57" customFormat="1" ht="16.5" customHeight="1">
      <c r="A934" s="56">
        <v>2130302</v>
      </c>
      <c r="B934" s="61" t="s">
        <v>60</v>
      </c>
      <c r="C934" s="61">
        <v>199</v>
      </c>
      <c r="D934" s="61">
        <v>1119</v>
      </c>
      <c r="E934" s="143">
        <f t="shared" si="17"/>
        <v>0.1778373547810545</v>
      </c>
    </row>
    <row r="935" spans="1:5" s="57" customFormat="1" ht="16.5" customHeight="1">
      <c r="A935" s="56">
        <v>2130303</v>
      </c>
      <c r="B935" s="61" t="s">
        <v>61</v>
      </c>
      <c r="C935" s="61">
        <v>140</v>
      </c>
      <c r="D935" s="61">
        <v>5</v>
      </c>
      <c r="E935" s="143">
        <f t="shared" si="17"/>
        <v>28</v>
      </c>
    </row>
    <row r="936" spans="1:5" s="57" customFormat="1" ht="16.5" customHeight="1">
      <c r="A936" s="56">
        <v>2130304</v>
      </c>
      <c r="B936" s="61" t="s">
        <v>774</v>
      </c>
      <c r="C936" s="61">
        <v>2317</v>
      </c>
      <c r="D936" s="61">
        <v>2145</v>
      </c>
      <c r="E936" s="143">
        <f t="shared" si="17"/>
        <v>1.0801864801864802</v>
      </c>
    </row>
    <row r="937" spans="1:5" s="57" customFormat="1" ht="16.5" customHeight="1">
      <c r="A937" s="56">
        <v>2130305</v>
      </c>
      <c r="B937" s="61" t="s">
        <v>775</v>
      </c>
      <c r="C937" s="61">
        <v>31811</v>
      </c>
      <c r="D937" s="61">
        <v>62830</v>
      </c>
      <c r="E937" s="143">
        <f t="shared" si="17"/>
        <v>0.5063027216297947</v>
      </c>
    </row>
    <row r="938" spans="1:5" s="57" customFormat="1" ht="16.5" customHeight="1">
      <c r="A938" s="56">
        <v>2130306</v>
      </c>
      <c r="B938" s="61" t="s">
        <v>776</v>
      </c>
      <c r="C938" s="61">
        <v>3706</v>
      </c>
      <c r="D938" s="61">
        <v>2530</v>
      </c>
      <c r="E938" s="143">
        <f t="shared" si="17"/>
        <v>1.4648221343873518</v>
      </c>
    </row>
    <row r="939" spans="1:5" s="57" customFormat="1" ht="16.5" customHeight="1">
      <c r="A939" s="56">
        <v>2130307</v>
      </c>
      <c r="B939" s="61" t="s">
        <v>777</v>
      </c>
      <c r="C939" s="61">
        <v>0</v>
      </c>
      <c r="D939" s="61">
        <v>0</v>
      </c>
      <c r="E939" s="143" t="str">
        <f t="shared" si="17"/>
        <v>-</v>
      </c>
    </row>
    <row r="940" spans="1:5" s="57" customFormat="1" ht="16.5" customHeight="1">
      <c r="A940" s="56">
        <v>2130308</v>
      </c>
      <c r="B940" s="61" t="s">
        <v>778</v>
      </c>
      <c r="C940" s="61">
        <v>1084</v>
      </c>
      <c r="D940" s="61">
        <v>205</v>
      </c>
      <c r="E940" s="143">
        <f t="shared" si="17"/>
        <v>5.287804878048781</v>
      </c>
    </row>
    <row r="941" spans="1:5" s="57" customFormat="1" ht="16.5" customHeight="1">
      <c r="A941" s="56">
        <v>2130309</v>
      </c>
      <c r="B941" s="61" t="s">
        <v>779</v>
      </c>
      <c r="C941" s="61">
        <v>868</v>
      </c>
      <c r="D941" s="61">
        <v>501</v>
      </c>
      <c r="E941" s="143">
        <f t="shared" si="17"/>
        <v>1.7325349301397206</v>
      </c>
    </row>
    <row r="942" spans="1:5" s="57" customFormat="1" ht="16.5" customHeight="1">
      <c r="A942" s="56">
        <v>2130310</v>
      </c>
      <c r="B942" s="61" t="s">
        <v>780</v>
      </c>
      <c r="C942" s="61">
        <v>1892</v>
      </c>
      <c r="D942" s="61">
        <v>2323</v>
      </c>
      <c r="E942" s="143">
        <f t="shared" si="17"/>
        <v>0.8144640551011623</v>
      </c>
    </row>
    <row r="943" spans="1:5" s="57" customFormat="1" ht="16.5" customHeight="1">
      <c r="A943" s="56">
        <v>2130311</v>
      </c>
      <c r="B943" s="61" t="s">
        <v>781</v>
      </c>
      <c r="C943" s="61">
        <v>716</v>
      </c>
      <c r="D943" s="61">
        <v>243</v>
      </c>
      <c r="E943" s="143">
        <f t="shared" si="17"/>
        <v>2.9465020576131686</v>
      </c>
    </row>
    <row r="944" spans="1:5" s="57" customFormat="1" ht="16.5" customHeight="1">
      <c r="A944" s="56">
        <v>2130312</v>
      </c>
      <c r="B944" s="61" t="s">
        <v>782</v>
      </c>
      <c r="C944" s="61">
        <v>460</v>
      </c>
      <c r="D944" s="61">
        <v>750</v>
      </c>
      <c r="E944" s="143">
        <f t="shared" si="17"/>
        <v>0.6133333333333333</v>
      </c>
    </row>
    <row r="945" spans="1:5" s="57" customFormat="1" ht="16.5" customHeight="1">
      <c r="A945" s="56">
        <v>2130313</v>
      </c>
      <c r="B945" s="61" t="s">
        <v>783</v>
      </c>
      <c r="C945" s="61">
        <v>105</v>
      </c>
      <c r="D945" s="61">
        <v>75</v>
      </c>
      <c r="E945" s="143">
        <f t="shared" si="17"/>
        <v>1.4</v>
      </c>
    </row>
    <row r="946" spans="1:5" s="57" customFormat="1" ht="16.5" customHeight="1">
      <c r="A946" s="56">
        <v>2130314</v>
      </c>
      <c r="B946" s="61" t="s">
        <v>784</v>
      </c>
      <c r="C946" s="61">
        <v>18624</v>
      </c>
      <c r="D946" s="61">
        <v>5648</v>
      </c>
      <c r="E946" s="143">
        <f t="shared" si="17"/>
        <v>3.2974504249291785</v>
      </c>
    </row>
    <row r="947" spans="1:5" s="57" customFormat="1" ht="16.5" customHeight="1">
      <c r="A947" s="56">
        <v>2130315</v>
      </c>
      <c r="B947" s="61" t="s">
        <v>785</v>
      </c>
      <c r="C947" s="61">
        <v>54</v>
      </c>
      <c r="D947" s="61">
        <v>260</v>
      </c>
      <c r="E947" s="143">
        <f t="shared" si="17"/>
        <v>0.2076923076923077</v>
      </c>
    </row>
    <row r="948" spans="1:5" s="57" customFormat="1" ht="16.5" customHeight="1">
      <c r="A948" s="56">
        <v>2130316</v>
      </c>
      <c r="B948" s="61" t="s">
        <v>786</v>
      </c>
      <c r="C948" s="61">
        <v>20345</v>
      </c>
      <c r="D948" s="61">
        <v>11763</v>
      </c>
      <c r="E948" s="143">
        <f t="shared" si="17"/>
        <v>1.729575788489331</v>
      </c>
    </row>
    <row r="949" spans="1:5" s="57" customFormat="1" ht="16.5" customHeight="1">
      <c r="A949" s="56">
        <v>2130317</v>
      </c>
      <c r="B949" s="61" t="s">
        <v>787</v>
      </c>
      <c r="C949" s="61">
        <v>91</v>
      </c>
      <c r="D949" s="61">
        <v>7</v>
      </c>
      <c r="E949" s="143">
        <f t="shared" si="17"/>
        <v>13</v>
      </c>
    </row>
    <row r="950" spans="1:5" s="57" customFormat="1" ht="16.5" customHeight="1">
      <c r="A950" s="56">
        <v>2130318</v>
      </c>
      <c r="B950" s="61" t="s">
        <v>788</v>
      </c>
      <c r="C950" s="61">
        <v>0</v>
      </c>
      <c r="D950" s="61">
        <v>0</v>
      </c>
      <c r="E950" s="143" t="str">
        <f t="shared" si="17"/>
        <v>-</v>
      </c>
    </row>
    <row r="951" spans="1:5" s="57" customFormat="1" ht="16.5" customHeight="1">
      <c r="A951" s="56">
        <v>2130319</v>
      </c>
      <c r="B951" s="61" t="s">
        <v>789</v>
      </c>
      <c r="C951" s="61">
        <v>0</v>
      </c>
      <c r="D951" s="61"/>
      <c r="E951" s="143" t="str">
        <f t="shared" si="17"/>
        <v>-</v>
      </c>
    </row>
    <row r="952" spans="1:5" s="57" customFormat="1" ht="16.5" customHeight="1">
      <c r="A952" s="56">
        <v>2130321</v>
      </c>
      <c r="B952" s="61" t="s">
        <v>790</v>
      </c>
      <c r="C952" s="61">
        <v>123</v>
      </c>
      <c r="D952" s="61">
        <v>3511</v>
      </c>
      <c r="E952" s="143">
        <f t="shared" si="17"/>
        <v>0.03503275420108231</v>
      </c>
    </row>
    <row r="953" spans="1:5" s="57" customFormat="1" ht="16.5" customHeight="1">
      <c r="A953" s="56">
        <v>2130322</v>
      </c>
      <c r="B953" s="61" t="s">
        <v>791</v>
      </c>
      <c r="C953" s="61">
        <v>42</v>
      </c>
      <c r="D953" s="61">
        <v>49</v>
      </c>
      <c r="E953" s="143">
        <f t="shared" si="17"/>
        <v>0.8571428571428571</v>
      </c>
    </row>
    <row r="954" spans="1:5" s="57" customFormat="1" ht="16.5" customHeight="1">
      <c r="A954" s="56">
        <v>2130331</v>
      </c>
      <c r="B954" s="61" t="s">
        <v>792</v>
      </c>
      <c r="C954" s="61">
        <v>467</v>
      </c>
      <c r="D954" s="61">
        <v>808</v>
      </c>
      <c r="E954" s="143">
        <f t="shared" si="17"/>
        <v>0.5779702970297029</v>
      </c>
    </row>
    <row r="955" spans="1:5" s="57" customFormat="1" ht="16.5" customHeight="1">
      <c r="A955" s="56">
        <v>2130332</v>
      </c>
      <c r="B955" s="61" t="s">
        <v>793</v>
      </c>
      <c r="C955" s="61">
        <v>10552</v>
      </c>
      <c r="D955" s="61">
        <v>19490</v>
      </c>
      <c r="E955" s="143">
        <f t="shared" si="17"/>
        <v>0.541405849153412</v>
      </c>
    </row>
    <row r="956" spans="1:5" s="57" customFormat="1" ht="16.5" customHeight="1">
      <c r="A956" s="56">
        <v>2130333</v>
      </c>
      <c r="B956" s="61" t="s">
        <v>765</v>
      </c>
      <c r="C956" s="61">
        <v>0</v>
      </c>
      <c r="D956" s="61">
        <v>0</v>
      </c>
      <c r="E956" s="143" t="str">
        <f t="shared" si="17"/>
        <v>-</v>
      </c>
    </row>
    <row r="957" spans="1:5" s="57" customFormat="1" ht="16.5" customHeight="1">
      <c r="A957" s="56">
        <v>2130334</v>
      </c>
      <c r="B957" s="61" t="s">
        <v>794</v>
      </c>
      <c r="C957" s="61">
        <v>256</v>
      </c>
      <c r="D957" s="61">
        <v>802</v>
      </c>
      <c r="E957" s="143">
        <f t="shared" si="17"/>
        <v>0.3192019950124688</v>
      </c>
    </row>
    <row r="958" spans="1:5" s="57" customFormat="1" ht="16.5" customHeight="1">
      <c r="A958" s="56">
        <v>2130335</v>
      </c>
      <c r="B958" s="61" t="s">
        <v>795</v>
      </c>
      <c r="C958" s="61">
        <v>1813</v>
      </c>
      <c r="D958" s="61">
        <v>1246</v>
      </c>
      <c r="E958" s="143">
        <f t="shared" si="17"/>
        <v>1.4550561797752808</v>
      </c>
    </row>
    <row r="959" spans="1:5" s="57" customFormat="1" ht="16.5" customHeight="1">
      <c r="A959" s="56">
        <v>2130399</v>
      </c>
      <c r="B959" s="61" t="s">
        <v>796</v>
      </c>
      <c r="C959" s="61">
        <v>20883</v>
      </c>
      <c r="D959" s="61">
        <v>19616</v>
      </c>
      <c r="E959" s="143">
        <f t="shared" si="17"/>
        <v>1.0645901305057097</v>
      </c>
    </row>
    <row r="960" spans="1:5" s="57" customFormat="1" ht="16.5" customHeight="1">
      <c r="A960" s="56">
        <v>21304</v>
      </c>
      <c r="B960" s="61" t="s">
        <v>797</v>
      </c>
      <c r="C960" s="61">
        <f>SUM(C961:C970)</f>
        <v>0</v>
      </c>
      <c r="D960" s="61">
        <v>0</v>
      </c>
      <c r="E960" s="143" t="str">
        <f t="shared" si="17"/>
        <v>-</v>
      </c>
    </row>
    <row r="961" spans="1:5" s="57" customFormat="1" ht="16.5" customHeight="1">
      <c r="A961" s="56">
        <v>2130401</v>
      </c>
      <c r="B961" s="61" t="s">
        <v>59</v>
      </c>
      <c r="C961" s="61">
        <v>0</v>
      </c>
      <c r="D961" s="61">
        <v>0</v>
      </c>
      <c r="E961" s="143" t="str">
        <f t="shared" si="17"/>
        <v>-</v>
      </c>
    </row>
    <row r="962" spans="1:5" s="57" customFormat="1" ht="16.5" customHeight="1">
      <c r="A962" s="56">
        <v>2130402</v>
      </c>
      <c r="B962" s="61" t="s">
        <v>60</v>
      </c>
      <c r="C962" s="61">
        <v>0</v>
      </c>
      <c r="D962" s="61">
        <v>0</v>
      </c>
      <c r="E962" s="143" t="str">
        <f t="shared" si="17"/>
        <v>-</v>
      </c>
    </row>
    <row r="963" spans="1:5" s="57" customFormat="1" ht="16.5" customHeight="1">
      <c r="A963" s="56">
        <v>2130403</v>
      </c>
      <c r="B963" s="61" t="s">
        <v>61</v>
      </c>
      <c r="C963" s="61">
        <v>0</v>
      </c>
      <c r="D963" s="61">
        <v>0</v>
      </c>
      <c r="E963" s="143" t="str">
        <f t="shared" si="17"/>
        <v>-</v>
      </c>
    </row>
    <row r="964" spans="1:5" s="57" customFormat="1" ht="16.5" customHeight="1">
      <c r="A964" s="56">
        <v>2130404</v>
      </c>
      <c r="B964" s="61" t="s">
        <v>798</v>
      </c>
      <c r="C964" s="61">
        <v>0</v>
      </c>
      <c r="D964" s="61">
        <v>0</v>
      </c>
      <c r="E964" s="143" t="str">
        <f t="shared" si="17"/>
        <v>-</v>
      </c>
    </row>
    <row r="965" spans="1:5" s="57" customFormat="1" ht="16.5" customHeight="1">
      <c r="A965" s="56">
        <v>2130405</v>
      </c>
      <c r="B965" s="61" t="s">
        <v>799</v>
      </c>
      <c r="C965" s="61">
        <v>0</v>
      </c>
      <c r="D965" s="61">
        <v>0</v>
      </c>
      <c r="E965" s="143" t="str">
        <f t="shared" si="17"/>
        <v>-</v>
      </c>
    </row>
    <row r="966" spans="1:5" s="57" customFormat="1" ht="16.5" customHeight="1">
      <c r="A966" s="56">
        <v>2130406</v>
      </c>
      <c r="B966" s="61" t="s">
        <v>800</v>
      </c>
      <c r="C966" s="61">
        <v>0</v>
      </c>
      <c r="D966" s="61">
        <v>0</v>
      </c>
      <c r="E966" s="143" t="str">
        <f t="shared" si="17"/>
        <v>-</v>
      </c>
    </row>
    <row r="967" spans="1:5" s="57" customFormat="1" ht="16.5" customHeight="1">
      <c r="A967" s="56">
        <v>2130407</v>
      </c>
      <c r="B967" s="61" t="s">
        <v>801</v>
      </c>
      <c r="C967" s="61">
        <v>0</v>
      </c>
      <c r="D967" s="61">
        <v>0</v>
      </c>
      <c r="E967" s="143" t="str">
        <f t="shared" si="17"/>
        <v>-</v>
      </c>
    </row>
    <row r="968" spans="1:5" s="57" customFormat="1" ht="16.5" customHeight="1">
      <c r="A968" s="56">
        <v>2130408</v>
      </c>
      <c r="B968" s="61" t="s">
        <v>802</v>
      </c>
      <c r="C968" s="61">
        <v>0</v>
      </c>
      <c r="D968" s="61">
        <v>0</v>
      </c>
      <c r="E968" s="143" t="str">
        <f t="shared" si="17"/>
        <v>-</v>
      </c>
    </row>
    <row r="969" spans="1:5" s="57" customFormat="1" ht="16.5" customHeight="1">
      <c r="A969" s="56">
        <v>2130409</v>
      </c>
      <c r="B969" s="61" t="s">
        <v>803</v>
      </c>
      <c r="C969" s="61">
        <v>0</v>
      </c>
      <c r="D969" s="61">
        <v>0</v>
      </c>
      <c r="E969" s="143" t="str">
        <f t="shared" si="17"/>
        <v>-</v>
      </c>
    </row>
    <row r="970" spans="1:5" s="57" customFormat="1" ht="16.5" customHeight="1">
      <c r="A970" s="56">
        <v>2130499</v>
      </c>
      <c r="B970" s="61" t="s">
        <v>804</v>
      </c>
      <c r="C970" s="61">
        <v>0</v>
      </c>
      <c r="D970" s="61">
        <v>0</v>
      </c>
      <c r="E970" s="143" t="str">
        <f t="shared" si="17"/>
        <v>-</v>
      </c>
    </row>
    <row r="971" spans="1:5" s="57" customFormat="1" ht="16.5" customHeight="1">
      <c r="A971" s="56">
        <v>21305</v>
      </c>
      <c r="B971" s="61" t="s">
        <v>805</v>
      </c>
      <c r="C971" s="61">
        <f>SUM(C972:C981)</f>
        <v>53531</v>
      </c>
      <c r="D971" s="61">
        <v>16402</v>
      </c>
      <c r="E971" s="143">
        <f t="shared" si="17"/>
        <v>3.2636873552005854</v>
      </c>
    </row>
    <row r="972" spans="1:5" s="57" customFormat="1" ht="16.5" customHeight="1">
      <c r="A972" s="56">
        <v>2130501</v>
      </c>
      <c r="B972" s="61" t="s">
        <v>59</v>
      </c>
      <c r="C972" s="61">
        <v>518</v>
      </c>
      <c r="D972" s="61">
        <v>380</v>
      </c>
      <c r="E972" s="143">
        <f t="shared" si="17"/>
        <v>1.3631578947368421</v>
      </c>
    </row>
    <row r="973" spans="1:5" s="57" customFormat="1" ht="16.5" customHeight="1">
      <c r="A973" s="56">
        <v>2130502</v>
      </c>
      <c r="B973" s="61" t="s">
        <v>60</v>
      </c>
      <c r="C973" s="61">
        <v>380</v>
      </c>
      <c r="D973" s="61">
        <v>290</v>
      </c>
      <c r="E973" s="143">
        <f aca="true" t="shared" si="18" ref="E973:E1036">IF(D973=0,"-",C973/D973)</f>
        <v>1.3103448275862069</v>
      </c>
    </row>
    <row r="974" spans="1:5" s="57" customFormat="1" ht="16.5" customHeight="1">
      <c r="A974" s="56">
        <v>2130503</v>
      </c>
      <c r="B974" s="61" t="s">
        <v>61</v>
      </c>
      <c r="C974" s="61">
        <v>0</v>
      </c>
      <c r="D974" s="61">
        <v>0</v>
      </c>
      <c r="E974" s="143" t="str">
        <f t="shared" si="18"/>
        <v>-</v>
      </c>
    </row>
    <row r="975" spans="1:5" s="57" customFormat="1" ht="16.5" customHeight="1">
      <c r="A975" s="56">
        <v>2130504</v>
      </c>
      <c r="B975" s="61" t="s">
        <v>806</v>
      </c>
      <c r="C975" s="61">
        <v>29822</v>
      </c>
      <c r="D975" s="61">
        <v>6923</v>
      </c>
      <c r="E975" s="143">
        <f t="shared" si="18"/>
        <v>4.307670085223169</v>
      </c>
    </row>
    <row r="976" spans="1:5" s="57" customFormat="1" ht="16.5" customHeight="1">
      <c r="A976" s="56">
        <v>2130505</v>
      </c>
      <c r="B976" s="61" t="s">
        <v>807</v>
      </c>
      <c r="C976" s="61">
        <v>6126</v>
      </c>
      <c r="D976" s="61">
        <v>5934</v>
      </c>
      <c r="E976" s="143">
        <f t="shared" si="18"/>
        <v>1.0323559150657229</v>
      </c>
    </row>
    <row r="977" spans="1:5" s="57" customFormat="1" ht="16.5" customHeight="1">
      <c r="A977" s="56">
        <v>2130506</v>
      </c>
      <c r="B977" s="61" t="s">
        <v>808</v>
      </c>
      <c r="C977" s="61">
        <v>567</v>
      </c>
      <c r="D977" s="61">
        <v>0</v>
      </c>
      <c r="E977" s="143" t="str">
        <f t="shared" si="18"/>
        <v>-</v>
      </c>
    </row>
    <row r="978" spans="1:5" s="57" customFormat="1" ht="16.5" customHeight="1">
      <c r="A978" s="56">
        <v>2130507</v>
      </c>
      <c r="B978" s="61" t="s">
        <v>809</v>
      </c>
      <c r="C978" s="61">
        <v>2084</v>
      </c>
      <c r="D978" s="61">
        <v>410</v>
      </c>
      <c r="E978" s="143">
        <f t="shared" si="18"/>
        <v>5.082926829268293</v>
      </c>
    </row>
    <row r="979" spans="1:5" s="57" customFormat="1" ht="16.5" customHeight="1">
      <c r="A979" s="56">
        <v>2130508</v>
      </c>
      <c r="B979" s="61" t="s">
        <v>810</v>
      </c>
      <c r="C979" s="61">
        <v>0</v>
      </c>
      <c r="D979" s="61">
        <v>0</v>
      </c>
      <c r="E979" s="143" t="str">
        <f t="shared" si="18"/>
        <v>-</v>
      </c>
    </row>
    <row r="980" spans="1:5" s="57" customFormat="1" ht="16.5" customHeight="1">
      <c r="A980" s="56">
        <v>2130550</v>
      </c>
      <c r="B980" s="61" t="s">
        <v>811</v>
      </c>
      <c r="C980" s="61">
        <v>30</v>
      </c>
      <c r="D980" s="61">
        <v>0</v>
      </c>
      <c r="E980" s="143" t="str">
        <f t="shared" si="18"/>
        <v>-</v>
      </c>
    </row>
    <row r="981" spans="1:5" s="57" customFormat="1" ht="16.5" customHeight="1">
      <c r="A981" s="56">
        <v>2130599</v>
      </c>
      <c r="B981" s="61" t="s">
        <v>812</v>
      </c>
      <c r="C981" s="61">
        <v>14004</v>
      </c>
      <c r="D981" s="61">
        <v>2465</v>
      </c>
      <c r="E981" s="143">
        <f t="shared" si="18"/>
        <v>5.681135902636917</v>
      </c>
    </row>
    <row r="982" spans="1:5" s="57" customFormat="1" ht="16.5" customHeight="1">
      <c r="A982" s="56">
        <v>21306</v>
      </c>
      <c r="B982" s="61" t="s">
        <v>813</v>
      </c>
      <c r="C982" s="61">
        <f>SUM(C983:C987)</f>
        <v>23653</v>
      </c>
      <c r="D982" s="61">
        <v>21047</v>
      </c>
      <c r="E982" s="143">
        <f t="shared" si="18"/>
        <v>1.1238181213474605</v>
      </c>
    </row>
    <row r="983" spans="1:5" s="57" customFormat="1" ht="16.5" customHeight="1">
      <c r="A983" s="56">
        <v>2130601</v>
      </c>
      <c r="B983" s="61" t="s">
        <v>392</v>
      </c>
      <c r="C983" s="61">
        <v>415</v>
      </c>
      <c r="D983" s="61">
        <v>459</v>
      </c>
      <c r="E983" s="143">
        <f t="shared" si="18"/>
        <v>0.9041394335511983</v>
      </c>
    </row>
    <row r="984" spans="1:5" s="57" customFormat="1" ht="16.5" customHeight="1">
      <c r="A984" s="56">
        <v>2130602</v>
      </c>
      <c r="B984" s="61" t="s">
        <v>814</v>
      </c>
      <c r="C984" s="61">
        <v>16831</v>
      </c>
      <c r="D984" s="61">
        <v>15803</v>
      </c>
      <c r="E984" s="143">
        <f t="shared" si="18"/>
        <v>1.0650509396949945</v>
      </c>
    </row>
    <row r="985" spans="1:5" s="57" customFormat="1" ht="16.5" customHeight="1">
      <c r="A985" s="56">
        <v>2130603</v>
      </c>
      <c r="B985" s="61" t="s">
        <v>815</v>
      </c>
      <c r="C985" s="61">
        <v>4991</v>
      </c>
      <c r="D985" s="61">
        <v>4393</v>
      </c>
      <c r="E985" s="143">
        <f t="shared" si="18"/>
        <v>1.1361256544502618</v>
      </c>
    </row>
    <row r="986" spans="1:5" s="57" customFormat="1" ht="16.5" customHeight="1">
      <c r="A986" s="56">
        <v>2130604</v>
      </c>
      <c r="B986" s="61" t="s">
        <v>816</v>
      </c>
      <c r="C986" s="61">
        <v>0</v>
      </c>
      <c r="D986" s="61">
        <v>0</v>
      </c>
      <c r="E986" s="143" t="str">
        <f t="shared" si="18"/>
        <v>-</v>
      </c>
    </row>
    <row r="987" spans="1:5" s="57" customFormat="1" ht="16.5" customHeight="1">
      <c r="A987" s="56">
        <v>2130699</v>
      </c>
      <c r="B987" s="61" t="s">
        <v>817</v>
      </c>
      <c r="C987" s="61">
        <v>1416</v>
      </c>
      <c r="D987" s="61">
        <v>392</v>
      </c>
      <c r="E987" s="143">
        <f t="shared" si="18"/>
        <v>3.6122448979591835</v>
      </c>
    </row>
    <row r="988" spans="1:5" s="57" customFormat="1" ht="16.5" customHeight="1">
      <c r="A988" s="56">
        <v>21307</v>
      </c>
      <c r="B988" s="61" t="s">
        <v>818</v>
      </c>
      <c r="C988" s="61">
        <f>SUM(C989:C994)</f>
        <v>51956</v>
      </c>
      <c r="D988" s="61">
        <v>55832</v>
      </c>
      <c r="E988" s="143">
        <f t="shared" si="18"/>
        <v>0.930577446625591</v>
      </c>
    </row>
    <row r="989" spans="1:5" s="57" customFormat="1" ht="16.5" customHeight="1">
      <c r="A989" s="56">
        <v>2130701</v>
      </c>
      <c r="B989" s="61" t="s">
        <v>819</v>
      </c>
      <c r="C989" s="61">
        <v>18394</v>
      </c>
      <c r="D989" s="61">
        <v>21029</v>
      </c>
      <c r="E989" s="143">
        <f t="shared" si="18"/>
        <v>0.8746968472109944</v>
      </c>
    </row>
    <row r="990" spans="1:5" s="57" customFormat="1" ht="16.5" customHeight="1">
      <c r="A990" s="56">
        <v>2130704</v>
      </c>
      <c r="B990" s="61" t="s">
        <v>820</v>
      </c>
      <c r="C990" s="61">
        <v>255</v>
      </c>
      <c r="D990" s="61">
        <v>1671</v>
      </c>
      <c r="E990" s="143">
        <f t="shared" si="18"/>
        <v>0.1526032315978456</v>
      </c>
    </row>
    <row r="991" spans="1:5" s="57" customFormat="1" ht="16.5" customHeight="1">
      <c r="A991" s="56">
        <v>2130705</v>
      </c>
      <c r="B991" s="61" t="s">
        <v>821</v>
      </c>
      <c r="C991" s="61">
        <v>29798</v>
      </c>
      <c r="D991" s="61">
        <v>26965</v>
      </c>
      <c r="E991" s="143">
        <f t="shared" si="18"/>
        <v>1.1050621175597997</v>
      </c>
    </row>
    <row r="992" spans="1:5" s="57" customFormat="1" ht="16.5" customHeight="1">
      <c r="A992" s="56">
        <v>2130706</v>
      </c>
      <c r="B992" s="61" t="s">
        <v>822</v>
      </c>
      <c r="C992" s="61">
        <v>718</v>
      </c>
      <c r="D992" s="61">
        <v>785</v>
      </c>
      <c r="E992" s="143">
        <f t="shared" si="18"/>
        <v>0.9146496815286624</v>
      </c>
    </row>
    <row r="993" spans="1:5" s="57" customFormat="1" ht="16.5" customHeight="1">
      <c r="A993" s="56">
        <v>2130707</v>
      </c>
      <c r="B993" s="61" t="s">
        <v>823</v>
      </c>
      <c r="C993" s="61">
        <v>529</v>
      </c>
      <c r="D993" s="61">
        <v>3118</v>
      </c>
      <c r="E993" s="143">
        <f t="shared" si="18"/>
        <v>0.1696600384862091</v>
      </c>
    </row>
    <row r="994" spans="1:5" s="57" customFormat="1" ht="16.5" customHeight="1">
      <c r="A994" s="56">
        <v>2130799</v>
      </c>
      <c r="B994" s="61" t="s">
        <v>824</v>
      </c>
      <c r="C994" s="61">
        <v>2262</v>
      </c>
      <c r="D994" s="61">
        <v>2264</v>
      </c>
      <c r="E994" s="143">
        <f t="shared" si="18"/>
        <v>0.9991166077738516</v>
      </c>
    </row>
    <row r="995" spans="1:5" s="57" customFormat="1" ht="16.5" customHeight="1">
      <c r="A995" s="56">
        <v>21308</v>
      </c>
      <c r="B995" s="61" t="s">
        <v>825</v>
      </c>
      <c r="C995" s="61">
        <f>SUM(C996:C1001)</f>
        <v>24502</v>
      </c>
      <c r="D995" s="61">
        <v>5622</v>
      </c>
      <c r="E995" s="143">
        <f t="shared" si="18"/>
        <v>4.35823550337958</v>
      </c>
    </row>
    <row r="996" spans="1:5" s="57" customFormat="1" ht="16.5" customHeight="1">
      <c r="A996" s="56">
        <v>2130801</v>
      </c>
      <c r="B996" s="61" t="s">
        <v>826</v>
      </c>
      <c r="C996" s="61">
        <v>136</v>
      </c>
      <c r="D996" s="61">
        <v>3421</v>
      </c>
      <c r="E996" s="143">
        <f t="shared" si="18"/>
        <v>0.03975445776088863</v>
      </c>
    </row>
    <row r="997" spans="1:5" s="57" customFormat="1" ht="16.5" customHeight="1">
      <c r="A997" s="56">
        <v>2130802</v>
      </c>
      <c r="B997" s="61" t="s">
        <v>827</v>
      </c>
      <c r="C997" s="61">
        <v>127</v>
      </c>
      <c r="D997" s="61">
        <v>410</v>
      </c>
      <c r="E997" s="143">
        <f t="shared" si="18"/>
        <v>0.3097560975609756</v>
      </c>
    </row>
    <row r="998" spans="1:5" s="57" customFormat="1" ht="16.5" customHeight="1">
      <c r="A998" s="56">
        <v>2130803</v>
      </c>
      <c r="B998" s="61" t="s">
        <v>828</v>
      </c>
      <c r="C998" s="61">
        <v>19817</v>
      </c>
      <c r="D998" s="61"/>
      <c r="E998" s="143" t="str">
        <f t="shared" si="18"/>
        <v>-</v>
      </c>
    </row>
    <row r="999" spans="1:5" s="57" customFormat="1" ht="16.5" customHeight="1">
      <c r="A999" s="56">
        <v>2130804</v>
      </c>
      <c r="B999" s="61" t="s">
        <v>829</v>
      </c>
      <c r="C999" s="61">
        <v>3121</v>
      </c>
      <c r="D999" s="61"/>
      <c r="E999" s="143" t="str">
        <f t="shared" si="18"/>
        <v>-</v>
      </c>
    </row>
    <row r="1000" spans="1:5" s="57" customFormat="1" ht="16.5" customHeight="1">
      <c r="A1000" s="56">
        <v>2130805</v>
      </c>
      <c r="B1000" s="61" t="s">
        <v>830</v>
      </c>
      <c r="C1000" s="61">
        <v>0</v>
      </c>
      <c r="D1000" s="61"/>
      <c r="E1000" s="143" t="str">
        <f t="shared" si="18"/>
        <v>-</v>
      </c>
    </row>
    <row r="1001" spans="1:5" s="57" customFormat="1" ht="16.5" customHeight="1">
      <c r="A1001" s="56">
        <v>2130899</v>
      </c>
      <c r="B1001" s="61" t="s">
        <v>831</v>
      </c>
      <c r="C1001" s="61">
        <v>1301</v>
      </c>
      <c r="D1001" s="61">
        <v>1791</v>
      </c>
      <c r="E1001" s="143">
        <f t="shared" si="18"/>
        <v>0.7264098269123395</v>
      </c>
    </row>
    <row r="1002" spans="1:5" s="57" customFormat="1" ht="16.5" customHeight="1">
      <c r="A1002" s="56">
        <v>21309</v>
      </c>
      <c r="B1002" s="61" t="s">
        <v>832</v>
      </c>
      <c r="C1002" s="61">
        <f>SUM(C1003:C1005)</f>
        <v>6978</v>
      </c>
      <c r="D1002" s="61">
        <v>5196</v>
      </c>
      <c r="E1002" s="143">
        <f t="shared" si="18"/>
        <v>1.3429561200923787</v>
      </c>
    </row>
    <row r="1003" spans="1:5" s="57" customFormat="1" ht="16.5" customHeight="1">
      <c r="A1003" s="56">
        <v>2130901</v>
      </c>
      <c r="B1003" s="61" t="s">
        <v>833</v>
      </c>
      <c r="C1003" s="61">
        <v>6978</v>
      </c>
      <c r="D1003" s="61">
        <v>5196</v>
      </c>
      <c r="E1003" s="143">
        <f t="shared" si="18"/>
        <v>1.3429561200923787</v>
      </c>
    </row>
    <row r="1004" spans="1:5" s="57" customFormat="1" ht="16.5" customHeight="1">
      <c r="A1004" s="56">
        <v>2130902</v>
      </c>
      <c r="B1004" s="61" t="s">
        <v>834</v>
      </c>
      <c r="C1004" s="61">
        <v>0</v>
      </c>
      <c r="D1004" s="61">
        <v>0</v>
      </c>
      <c r="E1004" s="143" t="str">
        <f t="shared" si="18"/>
        <v>-</v>
      </c>
    </row>
    <row r="1005" spans="1:5" s="57" customFormat="1" ht="16.5" customHeight="1">
      <c r="A1005" s="56">
        <v>2130999</v>
      </c>
      <c r="B1005" s="61" t="s">
        <v>835</v>
      </c>
      <c r="C1005" s="61">
        <v>0</v>
      </c>
      <c r="D1005" s="61">
        <v>0</v>
      </c>
      <c r="E1005" s="143" t="str">
        <f t="shared" si="18"/>
        <v>-</v>
      </c>
    </row>
    <row r="1006" spans="1:5" s="57" customFormat="1" ht="16.5" customHeight="1">
      <c r="A1006" s="56">
        <v>21399</v>
      </c>
      <c r="B1006" s="61" t="s">
        <v>836</v>
      </c>
      <c r="C1006" s="61">
        <f>C1007+C1008</f>
        <v>48182</v>
      </c>
      <c r="D1006" s="61">
        <v>19597</v>
      </c>
      <c r="E1006" s="143">
        <f t="shared" si="18"/>
        <v>2.458641628820738</v>
      </c>
    </row>
    <row r="1007" spans="1:5" s="57" customFormat="1" ht="16.5" customHeight="1">
      <c r="A1007" s="56">
        <v>2139901</v>
      </c>
      <c r="B1007" s="61" t="s">
        <v>837</v>
      </c>
      <c r="C1007" s="61">
        <v>0</v>
      </c>
      <c r="D1007" s="61">
        <v>0</v>
      </c>
      <c r="E1007" s="143" t="str">
        <f t="shared" si="18"/>
        <v>-</v>
      </c>
    </row>
    <row r="1008" spans="1:5" s="57" customFormat="1" ht="16.5" customHeight="1">
      <c r="A1008" s="56">
        <v>2139999</v>
      </c>
      <c r="B1008" s="61" t="s">
        <v>838</v>
      </c>
      <c r="C1008" s="61">
        <v>48182</v>
      </c>
      <c r="D1008" s="61">
        <v>19597</v>
      </c>
      <c r="E1008" s="143">
        <f t="shared" si="18"/>
        <v>2.458641628820738</v>
      </c>
    </row>
    <row r="1009" spans="1:5" s="57" customFormat="1" ht="16.5" customHeight="1">
      <c r="A1009" s="56">
        <v>214</v>
      </c>
      <c r="B1009" s="61" t="s">
        <v>839</v>
      </c>
      <c r="C1009" s="61">
        <f>SUM(C1010,C1040,C1050,C1060,C1065,C1072,C1077)</f>
        <v>252451</v>
      </c>
      <c r="D1009" s="61">
        <v>167740</v>
      </c>
      <c r="E1009" s="143">
        <f t="shared" si="18"/>
        <v>1.5050137116966735</v>
      </c>
    </row>
    <row r="1010" spans="1:5" s="57" customFormat="1" ht="16.5" customHeight="1">
      <c r="A1010" s="56">
        <v>21401</v>
      </c>
      <c r="B1010" s="61" t="s">
        <v>840</v>
      </c>
      <c r="C1010" s="61">
        <f>SUM(C1011:C1039)</f>
        <v>194675</v>
      </c>
      <c r="D1010" s="61">
        <v>115731</v>
      </c>
      <c r="E1010" s="143">
        <f t="shared" si="18"/>
        <v>1.6821335683611132</v>
      </c>
    </row>
    <row r="1011" spans="1:5" s="57" customFormat="1" ht="16.5" customHeight="1">
      <c r="A1011" s="56">
        <v>2140101</v>
      </c>
      <c r="B1011" s="61" t="s">
        <v>59</v>
      </c>
      <c r="C1011" s="61">
        <v>23186</v>
      </c>
      <c r="D1011" s="61">
        <v>18350</v>
      </c>
      <c r="E1011" s="143">
        <f t="shared" si="18"/>
        <v>1.263542234332425</v>
      </c>
    </row>
    <row r="1012" spans="1:5" s="57" customFormat="1" ht="16.5" customHeight="1">
      <c r="A1012" s="56">
        <v>2140102</v>
      </c>
      <c r="B1012" s="61" t="s">
        <v>60</v>
      </c>
      <c r="C1012" s="61">
        <v>1427</v>
      </c>
      <c r="D1012" s="61">
        <v>2379</v>
      </c>
      <c r="E1012" s="143">
        <f t="shared" si="18"/>
        <v>0.5998318621269441</v>
      </c>
    </row>
    <row r="1013" spans="1:5" s="57" customFormat="1" ht="16.5" customHeight="1">
      <c r="A1013" s="56">
        <v>2140103</v>
      </c>
      <c r="B1013" s="61" t="s">
        <v>61</v>
      </c>
      <c r="C1013" s="61">
        <v>30</v>
      </c>
      <c r="D1013" s="61">
        <v>60</v>
      </c>
      <c r="E1013" s="143">
        <f t="shared" si="18"/>
        <v>0.5</v>
      </c>
    </row>
    <row r="1014" spans="1:5" s="57" customFormat="1" ht="16.5" customHeight="1">
      <c r="A1014" s="56">
        <v>2140104</v>
      </c>
      <c r="B1014" s="61" t="s">
        <v>841</v>
      </c>
      <c r="C1014" s="61">
        <v>11360</v>
      </c>
      <c r="D1014" s="61">
        <v>1875</v>
      </c>
      <c r="E1014" s="143">
        <f t="shared" si="18"/>
        <v>6.058666666666666</v>
      </c>
    </row>
    <row r="1015" spans="1:5" s="57" customFormat="1" ht="16.5" customHeight="1">
      <c r="A1015" s="56">
        <v>2140105</v>
      </c>
      <c r="B1015" s="61" t="s">
        <v>842</v>
      </c>
      <c r="C1015" s="61">
        <v>36584</v>
      </c>
      <c r="D1015" s="61">
        <v>14758</v>
      </c>
      <c r="E1015" s="143">
        <f t="shared" si="18"/>
        <v>2.4789266838324977</v>
      </c>
    </row>
    <row r="1016" spans="1:5" s="57" customFormat="1" ht="16.5" customHeight="1">
      <c r="A1016" s="56">
        <v>2140106</v>
      </c>
      <c r="B1016" s="61" t="s">
        <v>843</v>
      </c>
      <c r="C1016" s="61">
        <v>26703</v>
      </c>
      <c r="D1016" s="61">
        <v>10113</v>
      </c>
      <c r="E1016" s="143">
        <f t="shared" si="18"/>
        <v>2.6404627706911894</v>
      </c>
    </row>
    <row r="1017" spans="1:5" s="57" customFormat="1" ht="16.5" customHeight="1">
      <c r="A1017" s="56">
        <v>2140107</v>
      </c>
      <c r="B1017" s="61" t="s">
        <v>844</v>
      </c>
      <c r="C1017" s="61">
        <v>0</v>
      </c>
      <c r="D1017" s="61">
        <v>77</v>
      </c>
      <c r="E1017" s="143">
        <f t="shared" si="18"/>
        <v>0</v>
      </c>
    </row>
    <row r="1018" spans="1:5" s="57" customFormat="1" ht="16.5" customHeight="1">
      <c r="A1018" s="56">
        <v>2140108</v>
      </c>
      <c r="B1018" s="61" t="s">
        <v>845</v>
      </c>
      <c r="C1018" s="61">
        <v>273</v>
      </c>
      <c r="D1018" s="61">
        <v>550</v>
      </c>
      <c r="E1018" s="143">
        <f t="shared" si="18"/>
        <v>0.49636363636363634</v>
      </c>
    </row>
    <row r="1019" spans="1:5" s="57" customFormat="1" ht="16.5" customHeight="1">
      <c r="A1019" s="56">
        <v>2140109</v>
      </c>
      <c r="B1019" s="61" t="s">
        <v>846</v>
      </c>
      <c r="C1019" s="61">
        <v>204</v>
      </c>
      <c r="D1019" s="61">
        <v>78</v>
      </c>
      <c r="E1019" s="143">
        <f t="shared" si="18"/>
        <v>2.6153846153846154</v>
      </c>
    </row>
    <row r="1020" spans="1:5" s="57" customFormat="1" ht="16.5" customHeight="1">
      <c r="A1020" s="56">
        <v>2140110</v>
      </c>
      <c r="B1020" s="61" t="s">
        <v>847</v>
      </c>
      <c r="C1020" s="61">
        <v>791</v>
      </c>
      <c r="D1020" s="61">
        <v>569</v>
      </c>
      <c r="E1020" s="143">
        <f t="shared" si="18"/>
        <v>1.390158172231986</v>
      </c>
    </row>
    <row r="1021" spans="1:5" s="57" customFormat="1" ht="16.5" customHeight="1">
      <c r="A1021" s="56">
        <v>2140111</v>
      </c>
      <c r="B1021" s="61" t="s">
        <v>848</v>
      </c>
      <c r="C1021" s="61">
        <v>0</v>
      </c>
      <c r="D1021" s="61">
        <v>0</v>
      </c>
      <c r="E1021" s="143" t="str">
        <f t="shared" si="18"/>
        <v>-</v>
      </c>
    </row>
    <row r="1022" spans="1:5" s="57" customFormat="1" ht="16.5" customHeight="1">
      <c r="A1022" s="56">
        <v>2140112</v>
      </c>
      <c r="B1022" s="61" t="s">
        <v>849</v>
      </c>
      <c r="C1022" s="61">
        <v>952</v>
      </c>
      <c r="D1022" s="61">
        <v>960</v>
      </c>
      <c r="E1022" s="143">
        <f t="shared" si="18"/>
        <v>0.9916666666666667</v>
      </c>
    </row>
    <row r="1023" spans="1:5" s="57" customFormat="1" ht="16.5" customHeight="1">
      <c r="A1023" s="56">
        <v>2140113</v>
      </c>
      <c r="B1023" s="61" t="s">
        <v>850</v>
      </c>
      <c r="C1023" s="61">
        <v>195</v>
      </c>
      <c r="D1023" s="61">
        <v>56</v>
      </c>
      <c r="E1023" s="143">
        <f t="shared" si="18"/>
        <v>3.482142857142857</v>
      </c>
    </row>
    <row r="1024" spans="1:5" s="57" customFormat="1" ht="16.5" customHeight="1">
      <c r="A1024" s="56">
        <v>2140114</v>
      </c>
      <c r="B1024" s="61" t="s">
        <v>851</v>
      </c>
      <c r="C1024" s="61">
        <v>84</v>
      </c>
      <c r="D1024" s="61">
        <v>656</v>
      </c>
      <c r="E1024" s="143">
        <f t="shared" si="18"/>
        <v>0.12804878048780488</v>
      </c>
    </row>
    <row r="1025" spans="1:5" s="57" customFormat="1" ht="16.5" customHeight="1">
      <c r="A1025" s="56">
        <v>2140122</v>
      </c>
      <c r="B1025" s="61" t="s">
        <v>852</v>
      </c>
      <c r="C1025" s="61">
        <v>4074</v>
      </c>
      <c r="D1025" s="61">
        <v>13574</v>
      </c>
      <c r="E1025" s="143">
        <f t="shared" si="18"/>
        <v>0.3001326064535141</v>
      </c>
    </row>
    <row r="1026" spans="1:5" s="57" customFormat="1" ht="16.5" customHeight="1">
      <c r="A1026" s="56">
        <v>2140123</v>
      </c>
      <c r="B1026" s="61" t="s">
        <v>853</v>
      </c>
      <c r="C1026" s="61">
        <v>1143</v>
      </c>
      <c r="D1026" s="61">
        <v>458</v>
      </c>
      <c r="E1026" s="143">
        <f t="shared" si="18"/>
        <v>2.495633187772926</v>
      </c>
    </row>
    <row r="1027" spans="1:5" s="57" customFormat="1" ht="16.5" customHeight="1">
      <c r="A1027" s="56">
        <v>2140124</v>
      </c>
      <c r="B1027" s="61" t="s">
        <v>854</v>
      </c>
      <c r="C1027" s="61">
        <v>0</v>
      </c>
      <c r="D1027" s="61">
        <v>0</v>
      </c>
      <c r="E1027" s="143" t="str">
        <f t="shared" si="18"/>
        <v>-</v>
      </c>
    </row>
    <row r="1028" spans="1:5" s="57" customFormat="1" ht="16.5" customHeight="1">
      <c r="A1028" s="56">
        <v>2140125</v>
      </c>
      <c r="B1028" s="61" t="s">
        <v>855</v>
      </c>
      <c r="C1028" s="61">
        <v>0</v>
      </c>
      <c r="D1028" s="61">
        <v>0</v>
      </c>
      <c r="E1028" s="143" t="str">
        <f t="shared" si="18"/>
        <v>-</v>
      </c>
    </row>
    <row r="1029" spans="1:5" s="57" customFormat="1" ht="16.5" customHeight="1">
      <c r="A1029" s="56">
        <v>2140126</v>
      </c>
      <c r="B1029" s="61" t="s">
        <v>856</v>
      </c>
      <c r="C1029" s="61">
        <v>695</v>
      </c>
      <c r="D1029" s="61">
        <v>873</v>
      </c>
      <c r="E1029" s="143">
        <f t="shared" si="18"/>
        <v>0.7961053837342497</v>
      </c>
    </row>
    <row r="1030" spans="1:5" s="57" customFormat="1" ht="16.5" customHeight="1">
      <c r="A1030" s="56">
        <v>2140127</v>
      </c>
      <c r="B1030" s="61" t="s">
        <v>857</v>
      </c>
      <c r="C1030" s="61">
        <v>0</v>
      </c>
      <c r="D1030" s="61">
        <v>0</v>
      </c>
      <c r="E1030" s="143" t="str">
        <f t="shared" si="18"/>
        <v>-</v>
      </c>
    </row>
    <row r="1031" spans="1:5" s="57" customFormat="1" ht="16.5" customHeight="1">
      <c r="A1031" s="56">
        <v>2140128</v>
      </c>
      <c r="B1031" s="61" t="s">
        <v>858</v>
      </c>
      <c r="C1031" s="61">
        <v>0</v>
      </c>
      <c r="D1031" s="61">
        <v>0</v>
      </c>
      <c r="E1031" s="143" t="str">
        <f t="shared" si="18"/>
        <v>-</v>
      </c>
    </row>
    <row r="1032" spans="1:5" s="57" customFormat="1" ht="16.5" customHeight="1">
      <c r="A1032" s="56">
        <v>2140129</v>
      </c>
      <c r="B1032" s="61" t="s">
        <v>859</v>
      </c>
      <c r="C1032" s="61">
        <v>0</v>
      </c>
      <c r="D1032" s="61">
        <v>0</v>
      </c>
      <c r="E1032" s="143" t="str">
        <f t="shared" si="18"/>
        <v>-</v>
      </c>
    </row>
    <row r="1033" spans="1:5" s="57" customFormat="1" ht="16.5" customHeight="1">
      <c r="A1033" s="56">
        <v>2140130</v>
      </c>
      <c r="B1033" s="61" t="s">
        <v>860</v>
      </c>
      <c r="C1033" s="61">
        <v>0</v>
      </c>
      <c r="D1033" s="61">
        <v>0</v>
      </c>
      <c r="E1033" s="143" t="str">
        <f t="shared" si="18"/>
        <v>-</v>
      </c>
    </row>
    <row r="1034" spans="1:5" s="57" customFormat="1" ht="16.5" customHeight="1">
      <c r="A1034" s="56">
        <v>2140131</v>
      </c>
      <c r="B1034" s="61" t="s">
        <v>861</v>
      </c>
      <c r="C1034" s="61">
        <v>2360</v>
      </c>
      <c r="D1034" s="61">
        <v>828</v>
      </c>
      <c r="E1034" s="143">
        <f t="shared" si="18"/>
        <v>2.8502415458937196</v>
      </c>
    </row>
    <row r="1035" spans="1:5" s="57" customFormat="1" ht="16.5" customHeight="1">
      <c r="A1035" s="56">
        <v>2140133</v>
      </c>
      <c r="B1035" s="61" t="s">
        <v>862</v>
      </c>
      <c r="C1035" s="61">
        <v>0</v>
      </c>
      <c r="D1035" s="61">
        <v>0</v>
      </c>
      <c r="E1035" s="143" t="str">
        <f t="shared" si="18"/>
        <v>-</v>
      </c>
    </row>
    <row r="1036" spans="1:5" s="57" customFormat="1" ht="16.5" customHeight="1">
      <c r="A1036" s="56">
        <v>2140136</v>
      </c>
      <c r="B1036" s="61" t="s">
        <v>863</v>
      </c>
      <c r="C1036" s="61">
        <v>244</v>
      </c>
      <c r="D1036" s="61">
        <v>13</v>
      </c>
      <c r="E1036" s="143">
        <f t="shared" si="18"/>
        <v>18.76923076923077</v>
      </c>
    </row>
    <row r="1037" spans="1:5" s="57" customFormat="1" ht="16.5" customHeight="1">
      <c r="A1037" s="56">
        <v>2140138</v>
      </c>
      <c r="B1037" s="61" t="s">
        <v>864</v>
      </c>
      <c r="C1037" s="61">
        <v>2875</v>
      </c>
      <c r="D1037" s="61">
        <v>1223</v>
      </c>
      <c r="E1037" s="143">
        <f aca="true" t="shared" si="19" ref="E1037:E1100">IF(D1037=0,"-",C1037/D1037)</f>
        <v>2.350776778413737</v>
      </c>
    </row>
    <row r="1038" spans="1:5" s="57" customFormat="1" ht="16.5" customHeight="1">
      <c r="A1038" s="56">
        <v>2140139</v>
      </c>
      <c r="B1038" s="61" t="s">
        <v>865</v>
      </c>
      <c r="C1038" s="61">
        <v>5997</v>
      </c>
      <c r="D1038" s="61">
        <v>7331</v>
      </c>
      <c r="E1038" s="143">
        <f t="shared" si="19"/>
        <v>0.818033010503342</v>
      </c>
    </row>
    <row r="1039" spans="1:5" s="57" customFormat="1" ht="16.5" customHeight="1">
      <c r="A1039" s="56">
        <v>2140199</v>
      </c>
      <c r="B1039" s="61" t="s">
        <v>866</v>
      </c>
      <c r="C1039" s="61">
        <v>75498</v>
      </c>
      <c r="D1039" s="61">
        <v>40950</v>
      </c>
      <c r="E1039" s="143">
        <f t="shared" si="19"/>
        <v>1.8436630036630037</v>
      </c>
    </row>
    <row r="1040" spans="1:5" s="57" customFormat="1" ht="16.5" customHeight="1">
      <c r="A1040" s="56">
        <v>21402</v>
      </c>
      <c r="B1040" s="61" t="s">
        <v>867</v>
      </c>
      <c r="C1040" s="61">
        <f>SUM(C1041:C1049)</f>
        <v>234</v>
      </c>
      <c r="D1040" s="61">
        <v>216</v>
      </c>
      <c r="E1040" s="143">
        <f t="shared" si="19"/>
        <v>1.0833333333333333</v>
      </c>
    </row>
    <row r="1041" spans="1:5" s="57" customFormat="1" ht="16.5" customHeight="1">
      <c r="A1041" s="56">
        <v>2140201</v>
      </c>
      <c r="B1041" s="61" t="s">
        <v>59</v>
      </c>
      <c r="C1041" s="61">
        <v>186</v>
      </c>
      <c r="D1041" s="61">
        <v>134</v>
      </c>
      <c r="E1041" s="143">
        <f t="shared" si="19"/>
        <v>1.3880597014925373</v>
      </c>
    </row>
    <row r="1042" spans="1:5" s="57" customFormat="1" ht="16.5" customHeight="1">
      <c r="A1042" s="56">
        <v>2140202</v>
      </c>
      <c r="B1042" s="61" t="s">
        <v>60</v>
      </c>
      <c r="C1042" s="61">
        <v>15</v>
      </c>
      <c r="D1042" s="61">
        <v>32</v>
      </c>
      <c r="E1042" s="143">
        <f t="shared" si="19"/>
        <v>0.46875</v>
      </c>
    </row>
    <row r="1043" spans="1:5" s="57" customFormat="1" ht="16.5" customHeight="1">
      <c r="A1043" s="56">
        <v>2140203</v>
      </c>
      <c r="B1043" s="61" t="s">
        <v>61</v>
      </c>
      <c r="C1043" s="61">
        <v>0</v>
      </c>
      <c r="D1043" s="61">
        <v>5</v>
      </c>
      <c r="E1043" s="143">
        <f t="shared" si="19"/>
        <v>0</v>
      </c>
    </row>
    <row r="1044" spans="1:5" s="57" customFormat="1" ht="16.5" customHeight="1">
      <c r="A1044" s="56">
        <v>2140204</v>
      </c>
      <c r="B1044" s="61" t="s">
        <v>868</v>
      </c>
      <c r="C1044" s="61">
        <v>0</v>
      </c>
      <c r="D1044" s="61">
        <v>0</v>
      </c>
      <c r="E1044" s="143" t="str">
        <f t="shared" si="19"/>
        <v>-</v>
      </c>
    </row>
    <row r="1045" spans="1:5" s="57" customFormat="1" ht="16.5" customHeight="1">
      <c r="A1045" s="56">
        <v>2140205</v>
      </c>
      <c r="B1045" s="61" t="s">
        <v>869</v>
      </c>
      <c r="C1045" s="61">
        <v>0</v>
      </c>
      <c r="D1045" s="61">
        <v>0</v>
      </c>
      <c r="E1045" s="143" t="str">
        <f t="shared" si="19"/>
        <v>-</v>
      </c>
    </row>
    <row r="1046" spans="1:5" s="57" customFormat="1" ht="16.5" customHeight="1">
      <c r="A1046" s="56">
        <v>2140206</v>
      </c>
      <c r="B1046" s="61" t="s">
        <v>870</v>
      </c>
      <c r="C1046" s="61">
        <v>20</v>
      </c>
      <c r="D1046" s="61">
        <v>20</v>
      </c>
      <c r="E1046" s="143">
        <f t="shared" si="19"/>
        <v>1</v>
      </c>
    </row>
    <row r="1047" spans="1:5" s="57" customFormat="1" ht="16.5" customHeight="1">
      <c r="A1047" s="56">
        <v>2140207</v>
      </c>
      <c r="B1047" s="61" t="s">
        <v>871</v>
      </c>
      <c r="C1047" s="61">
        <v>0</v>
      </c>
      <c r="D1047" s="61">
        <v>11</v>
      </c>
      <c r="E1047" s="143">
        <f t="shared" si="19"/>
        <v>0</v>
      </c>
    </row>
    <row r="1048" spans="1:5" s="57" customFormat="1" ht="16.5" customHeight="1">
      <c r="A1048" s="56">
        <v>2140208</v>
      </c>
      <c r="B1048" s="61" t="s">
        <v>872</v>
      </c>
      <c r="C1048" s="61">
        <v>0</v>
      </c>
      <c r="D1048" s="61">
        <v>0</v>
      </c>
      <c r="E1048" s="143" t="str">
        <f t="shared" si="19"/>
        <v>-</v>
      </c>
    </row>
    <row r="1049" spans="1:5" s="57" customFormat="1" ht="16.5" customHeight="1">
      <c r="A1049" s="56">
        <v>2140299</v>
      </c>
      <c r="B1049" s="61" t="s">
        <v>873</v>
      </c>
      <c r="C1049" s="61">
        <v>13</v>
      </c>
      <c r="D1049" s="61">
        <v>14</v>
      </c>
      <c r="E1049" s="143">
        <f t="shared" si="19"/>
        <v>0.9285714285714286</v>
      </c>
    </row>
    <row r="1050" spans="1:5" s="57" customFormat="1" ht="16.5" customHeight="1">
      <c r="A1050" s="56">
        <v>21403</v>
      </c>
      <c r="B1050" s="61" t="s">
        <v>874</v>
      </c>
      <c r="C1050" s="61">
        <f>SUM(C1051:C1059)</f>
        <v>31000</v>
      </c>
      <c r="D1050" s="61">
        <v>8000</v>
      </c>
      <c r="E1050" s="143">
        <f t="shared" si="19"/>
        <v>3.875</v>
      </c>
    </row>
    <row r="1051" spans="1:5" s="57" customFormat="1" ht="16.5" customHeight="1">
      <c r="A1051" s="56">
        <v>2140301</v>
      </c>
      <c r="B1051" s="61" t="s">
        <v>59</v>
      </c>
      <c r="C1051" s="61">
        <v>0</v>
      </c>
      <c r="D1051" s="61">
        <v>0</v>
      </c>
      <c r="E1051" s="143" t="str">
        <f t="shared" si="19"/>
        <v>-</v>
      </c>
    </row>
    <row r="1052" spans="1:5" s="57" customFormat="1" ht="16.5" customHeight="1">
      <c r="A1052" s="56">
        <v>2140302</v>
      </c>
      <c r="B1052" s="61" t="s">
        <v>60</v>
      </c>
      <c r="C1052" s="61">
        <v>0</v>
      </c>
      <c r="D1052" s="61">
        <v>0</v>
      </c>
      <c r="E1052" s="143" t="str">
        <f t="shared" si="19"/>
        <v>-</v>
      </c>
    </row>
    <row r="1053" spans="1:5" s="57" customFormat="1" ht="16.5" customHeight="1">
      <c r="A1053" s="56">
        <v>2140303</v>
      </c>
      <c r="B1053" s="61" t="s">
        <v>61</v>
      </c>
      <c r="C1053" s="61">
        <v>0</v>
      </c>
      <c r="D1053" s="61">
        <v>0</v>
      </c>
      <c r="E1053" s="143" t="str">
        <f t="shared" si="19"/>
        <v>-</v>
      </c>
    </row>
    <row r="1054" spans="1:5" s="57" customFormat="1" ht="16.5" customHeight="1">
      <c r="A1054" s="56">
        <v>2140304</v>
      </c>
      <c r="B1054" s="61" t="s">
        <v>875</v>
      </c>
      <c r="C1054" s="61">
        <v>18000</v>
      </c>
      <c r="D1054" s="61">
        <v>8000</v>
      </c>
      <c r="E1054" s="143">
        <f t="shared" si="19"/>
        <v>2.25</v>
      </c>
    </row>
    <row r="1055" spans="1:5" s="57" customFormat="1" ht="16.5" customHeight="1">
      <c r="A1055" s="56">
        <v>2140305</v>
      </c>
      <c r="B1055" s="61" t="s">
        <v>876</v>
      </c>
      <c r="C1055" s="61">
        <v>0</v>
      </c>
      <c r="D1055" s="61">
        <v>0</v>
      </c>
      <c r="E1055" s="143" t="str">
        <f t="shared" si="19"/>
        <v>-</v>
      </c>
    </row>
    <row r="1056" spans="1:5" s="57" customFormat="1" ht="16.5" customHeight="1">
      <c r="A1056" s="56">
        <v>2140306</v>
      </c>
      <c r="B1056" s="61" t="s">
        <v>877</v>
      </c>
      <c r="C1056" s="61">
        <v>0</v>
      </c>
      <c r="D1056" s="61">
        <v>0</v>
      </c>
      <c r="E1056" s="143" t="str">
        <f t="shared" si="19"/>
        <v>-</v>
      </c>
    </row>
    <row r="1057" spans="1:5" s="57" customFormat="1" ht="16.5" customHeight="1">
      <c r="A1057" s="56">
        <v>2140307</v>
      </c>
      <c r="B1057" s="61" t="s">
        <v>878</v>
      </c>
      <c r="C1057" s="61">
        <v>0</v>
      </c>
      <c r="D1057" s="61">
        <v>0</v>
      </c>
      <c r="E1057" s="143" t="str">
        <f t="shared" si="19"/>
        <v>-</v>
      </c>
    </row>
    <row r="1058" spans="1:5" s="57" customFormat="1" ht="16.5" customHeight="1">
      <c r="A1058" s="56">
        <v>2140308</v>
      </c>
      <c r="B1058" s="61" t="s">
        <v>879</v>
      </c>
      <c r="C1058" s="61">
        <v>0</v>
      </c>
      <c r="D1058" s="61">
        <v>0</v>
      </c>
      <c r="E1058" s="143" t="str">
        <f t="shared" si="19"/>
        <v>-</v>
      </c>
    </row>
    <row r="1059" spans="1:5" s="57" customFormat="1" ht="16.5" customHeight="1">
      <c r="A1059" s="56">
        <v>2140399</v>
      </c>
      <c r="B1059" s="61" t="s">
        <v>880</v>
      </c>
      <c r="C1059" s="61">
        <v>13000</v>
      </c>
      <c r="D1059" s="61">
        <v>0</v>
      </c>
      <c r="E1059" s="143" t="str">
        <f t="shared" si="19"/>
        <v>-</v>
      </c>
    </row>
    <row r="1060" spans="1:5" s="57" customFormat="1" ht="16.5" customHeight="1">
      <c r="A1060" s="56">
        <v>21404</v>
      </c>
      <c r="B1060" s="61" t="s">
        <v>881</v>
      </c>
      <c r="C1060" s="61">
        <f>SUM(C1061:C1064)</f>
        <v>19399</v>
      </c>
      <c r="D1060" s="61">
        <v>18823</v>
      </c>
      <c r="E1060" s="143">
        <f t="shared" si="19"/>
        <v>1.0306008606492059</v>
      </c>
    </row>
    <row r="1061" spans="1:5" s="57" customFormat="1" ht="16.5" customHeight="1">
      <c r="A1061" s="56">
        <v>2140401</v>
      </c>
      <c r="B1061" s="61" t="s">
        <v>882</v>
      </c>
      <c r="C1061" s="61">
        <v>12700</v>
      </c>
      <c r="D1061" s="61">
        <v>6066</v>
      </c>
      <c r="E1061" s="143">
        <f t="shared" si="19"/>
        <v>2.093636663369601</v>
      </c>
    </row>
    <row r="1062" spans="1:5" s="57" customFormat="1" ht="16.5" customHeight="1">
      <c r="A1062" s="56">
        <v>2140402</v>
      </c>
      <c r="B1062" s="61" t="s">
        <v>883</v>
      </c>
      <c r="C1062" s="61">
        <v>3262</v>
      </c>
      <c r="D1062" s="61">
        <v>7321</v>
      </c>
      <c r="E1062" s="143">
        <f t="shared" si="19"/>
        <v>0.4455675454172927</v>
      </c>
    </row>
    <row r="1063" spans="1:5" s="57" customFormat="1" ht="16.5" customHeight="1">
      <c r="A1063" s="56">
        <v>2140403</v>
      </c>
      <c r="B1063" s="61" t="s">
        <v>884</v>
      </c>
      <c r="C1063" s="61">
        <v>2873</v>
      </c>
      <c r="D1063" s="61">
        <v>5201</v>
      </c>
      <c r="E1063" s="143">
        <f t="shared" si="19"/>
        <v>0.5523937704287637</v>
      </c>
    </row>
    <row r="1064" spans="1:5" s="57" customFormat="1" ht="16.5" customHeight="1">
      <c r="A1064" s="56">
        <v>2140499</v>
      </c>
      <c r="B1064" s="61" t="s">
        <v>885</v>
      </c>
      <c r="C1064" s="61">
        <v>564</v>
      </c>
      <c r="D1064" s="61">
        <v>235</v>
      </c>
      <c r="E1064" s="143">
        <f t="shared" si="19"/>
        <v>2.4</v>
      </c>
    </row>
    <row r="1065" spans="1:5" s="57" customFormat="1" ht="16.5" customHeight="1">
      <c r="A1065" s="56">
        <v>21405</v>
      </c>
      <c r="B1065" s="61" t="s">
        <v>886</v>
      </c>
      <c r="C1065" s="61">
        <f>SUM(C1066:C1071)</f>
        <v>0</v>
      </c>
      <c r="D1065" s="61">
        <v>0</v>
      </c>
      <c r="E1065" s="143" t="str">
        <f t="shared" si="19"/>
        <v>-</v>
      </c>
    </row>
    <row r="1066" spans="1:5" s="57" customFormat="1" ht="16.5" customHeight="1">
      <c r="A1066" s="56">
        <v>2140501</v>
      </c>
      <c r="B1066" s="61" t="s">
        <v>59</v>
      </c>
      <c r="C1066" s="61">
        <v>0</v>
      </c>
      <c r="D1066" s="61">
        <v>0</v>
      </c>
      <c r="E1066" s="143" t="str">
        <f t="shared" si="19"/>
        <v>-</v>
      </c>
    </row>
    <row r="1067" spans="1:5" s="57" customFormat="1" ht="16.5" customHeight="1">
      <c r="A1067" s="56">
        <v>2140502</v>
      </c>
      <c r="B1067" s="61" t="s">
        <v>60</v>
      </c>
      <c r="C1067" s="61">
        <v>0</v>
      </c>
      <c r="D1067" s="61">
        <v>0</v>
      </c>
      <c r="E1067" s="143" t="str">
        <f t="shared" si="19"/>
        <v>-</v>
      </c>
    </row>
    <row r="1068" spans="1:5" s="57" customFormat="1" ht="16.5" customHeight="1">
      <c r="A1068" s="56">
        <v>2140503</v>
      </c>
      <c r="B1068" s="61" t="s">
        <v>61</v>
      </c>
      <c r="C1068" s="61">
        <v>0</v>
      </c>
      <c r="D1068" s="61">
        <v>0</v>
      </c>
      <c r="E1068" s="143" t="str">
        <f t="shared" si="19"/>
        <v>-</v>
      </c>
    </row>
    <row r="1069" spans="1:5" s="57" customFormat="1" ht="16.5" customHeight="1">
      <c r="A1069" s="56">
        <v>2140504</v>
      </c>
      <c r="B1069" s="61" t="s">
        <v>872</v>
      </c>
      <c r="C1069" s="61">
        <v>0</v>
      </c>
      <c r="D1069" s="61">
        <v>0</v>
      </c>
      <c r="E1069" s="143" t="str">
        <f t="shared" si="19"/>
        <v>-</v>
      </c>
    </row>
    <row r="1070" spans="1:5" s="57" customFormat="1" ht="16.5" customHeight="1">
      <c r="A1070" s="56">
        <v>2140505</v>
      </c>
      <c r="B1070" s="61" t="s">
        <v>887</v>
      </c>
      <c r="C1070" s="61">
        <v>0</v>
      </c>
      <c r="D1070" s="61">
        <v>0</v>
      </c>
      <c r="E1070" s="143" t="str">
        <f t="shared" si="19"/>
        <v>-</v>
      </c>
    </row>
    <row r="1071" spans="1:5" s="57" customFormat="1" ht="16.5" customHeight="1">
      <c r="A1071" s="56">
        <v>2140599</v>
      </c>
      <c r="B1071" s="61" t="s">
        <v>888</v>
      </c>
      <c r="C1071" s="61">
        <v>0</v>
      </c>
      <c r="D1071" s="61">
        <v>0</v>
      </c>
      <c r="E1071" s="143" t="str">
        <f t="shared" si="19"/>
        <v>-</v>
      </c>
    </row>
    <row r="1072" spans="1:5" s="57" customFormat="1" ht="16.5" customHeight="1">
      <c r="A1072" s="56">
        <v>21406</v>
      </c>
      <c r="B1072" s="61" t="s">
        <v>889</v>
      </c>
      <c r="C1072" s="61">
        <f>SUM(C1073:C1076)</f>
        <v>2732</v>
      </c>
      <c r="D1072" s="61">
        <v>17244</v>
      </c>
      <c r="E1072" s="143">
        <f t="shared" si="19"/>
        <v>0.15843191834841105</v>
      </c>
    </row>
    <row r="1073" spans="1:5" s="57" customFormat="1" ht="16.5" customHeight="1">
      <c r="A1073" s="56">
        <v>2140601</v>
      </c>
      <c r="B1073" s="61" t="s">
        <v>890</v>
      </c>
      <c r="C1073" s="61">
        <v>1062</v>
      </c>
      <c r="D1073" s="61">
        <v>5349</v>
      </c>
      <c r="E1073" s="143">
        <f t="shared" si="19"/>
        <v>0.19854178351093663</v>
      </c>
    </row>
    <row r="1074" spans="1:5" s="57" customFormat="1" ht="16.5" customHeight="1">
      <c r="A1074" s="56">
        <v>2140602</v>
      </c>
      <c r="B1074" s="61" t="s">
        <v>891</v>
      </c>
      <c r="C1074" s="61">
        <v>1618</v>
      </c>
      <c r="D1074" s="61">
        <v>11853</v>
      </c>
      <c r="E1074" s="143">
        <f t="shared" si="19"/>
        <v>0.13650552602716612</v>
      </c>
    </row>
    <row r="1075" spans="1:5" s="57" customFormat="1" ht="16.5" customHeight="1">
      <c r="A1075" s="56">
        <v>2140603</v>
      </c>
      <c r="B1075" s="61" t="s">
        <v>892</v>
      </c>
      <c r="C1075" s="61">
        <v>52</v>
      </c>
      <c r="D1075" s="61">
        <v>42</v>
      </c>
      <c r="E1075" s="143">
        <f t="shared" si="19"/>
        <v>1.2380952380952381</v>
      </c>
    </row>
    <row r="1076" spans="1:5" s="57" customFormat="1" ht="16.5" customHeight="1">
      <c r="A1076" s="56">
        <v>2140699</v>
      </c>
      <c r="B1076" s="61" t="s">
        <v>893</v>
      </c>
      <c r="C1076" s="61">
        <v>0</v>
      </c>
      <c r="D1076" s="61">
        <v>0</v>
      </c>
      <c r="E1076" s="143" t="str">
        <f t="shared" si="19"/>
        <v>-</v>
      </c>
    </row>
    <row r="1077" spans="1:5" s="57" customFormat="1" ht="16.5" customHeight="1">
      <c r="A1077" s="56">
        <v>21499</v>
      </c>
      <c r="B1077" s="61" t="s">
        <v>894</v>
      </c>
      <c r="C1077" s="61">
        <f>SUM(C1078:C1079)</f>
        <v>4411</v>
      </c>
      <c r="D1077" s="61">
        <v>7726</v>
      </c>
      <c r="E1077" s="143">
        <f t="shared" si="19"/>
        <v>0.5709293295366296</v>
      </c>
    </row>
    <row r="1078" spans="1:5" s="57" customFormat="1" ht="16.5" customHeight="1">
      <c r="A1078" s="56">
        <v>2149901</v>
      </c>
      <c r="B1078" s="61" t="s">
        <v>895</v>
      </c>
      <c r="C1078" s="61">
        <v>409</v>
      </c>
      <c r="D1078" s="61">
        <v>190</v>
      </c>
      <c r="E1078" s="143">
        <f t="shared" si="19"/>
        <v>2.1526315789473682</v>
      </c>
    </row>
    <row r="1079" spans="1:5" s="57" customFormat="1" ht="16.5" customHeight="1">
      <c r="A1079" s="56">
        <v>2149999</v>
      </c>
      <c r="B1079" s="61" t="s">
        <v>896</v>
      </c>
      <c r="C1079" s="61">
        <v>4002</v>
      </c>
      <c r="D1079" s="61">
        <v>7536</v>
      </c>
      <c r="E1079" s="143">
        <f t="shared" si="19"/>
        <v>0.5310509554140127</v>
      </c>
    </row>
    <row r="1080" spans="1:5" s="57" customFormat="1" ht="17.25" customHeight="1">
      <c r="A1080" s="56">
        <v>215</v>
      </c>
      <c r="B1080" s="61" t="s">
        <v>897</v>
      </c>
      <c r="C1080" s="61">
        <f>SUM(C1081,C1091,C1107,C1112,C1126,C1135,C1142,C1149)</f>
        <v>88089</v>
      </c>
      <c r="D1080" s="61">
        <v>101081</v>
      </c>
      <c r="E1080" s="143">
        <f t="shared" si="19"/>
        <v>0.8714694156171783</v>
      </c>
    </row>
    <row r="1081" spans="1:5" s="57" customFormat="1" ht="16.5" customHeight="1">
      <c r="A1081" s="56">
        <v>21501</v>
      </c>
      <c r="B1081" s="61" t="s">
        <v>898</v>
      </c>
      <c r="C1081" s="61">
        <f>SUM(C1082:C1090)</f>
        <v>61</v>
      </c>
      <c r="D1081" s="61">
        <v>149</v>
      </c>
      <c r="E1081" s="143">
        <f t="shared" si="19"/>
        <v>0.40939597315436244</v>
      </c>
    </row>
    <row r="1082" spans="1:5" s="57" customFormat="1" ht="16.5" customHeight="1">
      <c r="A1082" s="56">
        <v>2150101</v>
      </c>
      <c r="B1082" s="61" t="s">
        <v>59</v>
      </c>
      <c r="C1082" s="61">
        <v>61</v>
      </c>
      <c r="D1082" s="61">
        <v>121</v>
      </c>
      <c r="E1082" s="143">
        <f t="shared" si="19"/>
        <v>0.5041322314049587</v>
      </c>
    </row>
    <row r="1083" spans="1:5" s="57" customFormat="1" ht="16.5" customHeight="1">
      <c r="A1083" s="56">
        <v>2150102</v>
      </c>
      <c r="B1083" s="61" t="s">
        <v>60</v>
      </c>
      <c r="C1083" s="61">
        <v>0</v>
      </c>
      <c r="D1083" s="61">
        <v>28</v>
      </c>
      <c r="E1083" s="143">
        <f t="shared" si="19"/>
        <v>0</v>
      </c>
    </row>
    <row r="1084" spans="1:5" s="57" customFormat="1" ht="16.5" customHeight="1">
      <c r="A1084" s="56">
        <v>2150103</v>
      </c>
      <c r="B1084" s="61" t="s">
        <v>61</v>
      </c>
      <c r="C1084" s="61">
        <v>0</v>
      </c>
      <c r="D1084" s="61">
        <v>0</v>
      </c>
      <c r="E1084" s="143" t="str">
        <f t="shared" si="19"/>
        <v>-</v>
      </c>
    </row>
    <row r="1085" spans="1:5" s="57" customFormat="1" ht="16.5" customHeight="1">
      <c r="A1085" s="56">
        <v>2150104</v>
      </c>
      <c r="B1085" s="61" t="s">
        <v>899</v>
      </c>
      <c r="C1085" s="61">
        <v>0</v>
      </c>
      <c r="D1085" s="61">
        <v>0</v>
      </c>
      <c r="E1085" s="143" t="str">
        <f t="shared" si="19"/>
        <v>-</v>
      </c>
    </row>
    <row r="1086" spans="1:5" s="57" customFormat="1" ht="16.5" customHeight="1">
      <c r="A1086" s="56">
        <v>2150105</v>
      </c>
      <c r="B1086" s="61" t="s">
        <v>900</v>
      </c>
      <c r="C1086" s="61">
        <v>0</v>
      </c>
      <c r="D1086" s="61">
        <v>0</v>
      </c>
      <c r="E1086" s="143" t="str">
        <f t="shared" si="19"/>
        <v>-</v>
      </c>
    </row>
    <row r="1087" spans="1:5" s="57" customFormat="1" ht="16.5" customHeight="1">
      <c r="A1087" s="56">
        <v>2150106</v>
      </c>
      <c r="B1087" s="61" t="s">
        <v>901</v>
      </c>
      <c r="C1087" s="61">
        <v>0</v>
      </c>
      <c r="D1087" s="61">
        <v>0</v>
      </c>
      <c r="E1087" s="143" t="str">
        <f t="shared" si="19"/>
        <v>-</v>
      </c>
    </row>
    <row r="1088" spans="1:5" s="57" customFormat="1" ht="16.5" customHeight="1">
      <c r="A1088" s="56">
        <v>2150107</v>
      </c>
      <c r="B1088" s="61" t="s">
        <v>902</v>
      </c>
      <c r="C1088" s="61">
        <v>0</v>
      </c>
      <c r="D1088" s="61">
        <v>0</v>
      </c>
      <c r="E1088" s="143" t="str">
        <f t="shared" si="19"/>
        <v>-</v>
      </c>
    </row>
    <row r="1089" spans="1:5" s="57" customFormat="1" ht="16.5" customHeight="1">
      <c r="A1089" s="56">
        <v>2150108</v>
      </c>
      <c r="B1089" s="61" t="s">
        <v>903</v>
      </c>
      <c r="C1089" s="61">
        <v>0</v>
      </c>
      <c r="D1089" s="61">
        <v>0</v>
      </c>
      <c r="E1089" s="143" t="str">
        <f t="shared" si="19"/>
        <v>-</v>
      </c>
    </row>
    <row r="1090" spans="1:5" s="57" customFormat="1" ht="16.5" customHeight="1">
      <c r="A1090" s="56">
        <v>2150199</v>
      </c>
      <c r="B1090" s="61" t="s">
        <v>904</v>
      </c>
      <c r="C1090" s="61">
        <v>0</v>
      </c>
      <c r="D1090" s="61">
        <v>0</v>
      </c>
      <c r="E1090" s="143" t="str">
        <f t="shared" si="19"/>
        <v>-</v>
      </c>
    </row>
    <row r="1091" spans="1:5" s="57" customFormat="1" ht="16.5" customHeight="1">
      <c r="A1091" s="56">
        <v>21502</v>
      </c>
      <c r="B1091" s="61" t="s">
        <v>905</v>
      </c>
      <c r="C1091" s="61">
        <f>SUM(C1092:C1106)</f>
        <v>4305</v>
      </c>
      <c r="D1091" s="61">
        <v>16197</v>
      </c>
      <c r="E1091" s="143">
        <f t="shared" si="19"/>
        <v>0.2657899611039081</v>
      </c>
    </row>
    <row r="1092" spans="1:5" s="57" customFormat="1" ht="16.5" customHeight="1">
      <c r="A1092" s="56">
        <v>2150201</v>
      </c>
      <c r="B1092" s="61" t="s">
        <v>59</v>
      </c>
      <c r="C1092" s="61">
        <v>13</v>
      </c>
      <c r="D1092" s="61">
        <v>26</v>
      </c>
      <c r="E1092" s="143">
        <f t="shared" si="19"/>
        <v>0.5</v>
      </c>
    </row>
    <row r="1093" spans="1:5" s="57" customFormat="1" ht="16.5" customHeight="1">
      <c r="A1093" s="56">
        <v>2150202</v>
      </c>
      <c r="B1093" s="61" t="s">
        <v>60</v>
      </c>
      <c r="C1093" s="61">
        <v>0</v>
      </c>
      <c r="D1093" s="61">
        <v>23</v>
      </c>
      <c r="E1093" s="143">
        <f t="shared" si="19"/>
        <v>0</v>
      </c>
    </row>
    <row r="1094" spans="1:5" s="57" customFormat="1" ht="16.5" customHeight="1">
      <c r="A1094" s="56">
        <v>2150203</v>
      </c>
      <c r="B1094" s="61" t="s">
        <v>61</v>
      </c>
      <c r="C1094" s="61">
        <v>0</v>
      </c>
      <c r="D1094" s="61">
        <v>0</v>
      </c>
      <c r="E1094" s="143" t="str">
        <f t="shared" si="19"/>
        <v>-</v>
      </c>
    </row>
    <row r="1095" spans="1:5" s="57" customFormat="1" ht="16.5" customHeight="1">
      <c r="A1095" s="56">
        <v>2150204</v>
      </c>
      <c r="B1095" s="61" t="s">
        <v>906</v>
      </c>
      <c r="C1095" s="61">
        <v>0</v>
      </c>
      <c r="D1095" s="61">
        <v>0</v>
      </c>
      <c r="E1095" s="143" t="str">
        <f t="shared" si="19"/>
        <v>-</v>
      </c>
    </row>
    <row r="1096" spans="1:5" s="57" customFormat="1" ht="16.5" customHeight="1">
      <c r="A1096" s="56">
        <v>2150205</v>
      </c>
      <c r="B1096" s="61" t="s">
        <v>907</v>
      </c>
      <c r="C1096" s="61">
        <v>0</v>
      </c>
      <c r="D1096" s="61">
        <v>1200</v>
      </c>
      <c r="E1096" s="143">
        <f t="shared" si="19"/>
        <v>0</v>
      </c>
    </row>
    <row r="1097" spans="1:5" s="57" customFormat="1" ht="16.5" customHeight="1">
      <c r="A1097" s="56">
        <v>2150206</v>
      </c>
      <c r="B1097" s="61" t="s">
        <v>908</v>
      </c>
      <c r="C1097" s="61">
        <v>0</v>
      </c>
      <c r="D1097" s="61">
        <v>0</v>
      </c>
      <c r="E1097" s="143" t="str">
        <f t="shared" si="19"/>
        <v>-</v>
      </c>
    </row>
    <row r="1098" spans="1:5" s="57" customFormat="1" ht="16.5" customHeight="1">
      <c r="A1098" s="56">
        <v>2150207</v>
      </c>
      <c r="B1098" s="61" t="s">
        <v>909</v>
      </c>
      <c r="C1098" s="61">
        <v>0</v>
      </c>
      <c r="D1098" s="61">
        <v>0</v>
      </c>
      <c r="E1098" s="143" t="str">
        <f t="shared" si="19"/>
        <v>-</v>
      </c>
    </row>
    <row r="1099" spans="1:5" s="57" customFormat="1" ht="16.5" customHeight="1">
      <c r="A1099" s="56">
        <v>2150208</v>
      </c>
      <c r="B1099" s="61" t="s">
        <v>910</v>
      </c>
      <c r="C1099" s="61">
        <v>0</v>
      </c>
      <c r="D1099" s="61">
        <v>0</v>
      </c>
      <c r="E1099" s="143" t="str">
        <f t="shared" si="19"/>
        <v>-</v>
      </c>
    </row>
    <row r="1100" spans="1:5" s="57" customFormat="1" ht="16.5" customHeight="1">
      <c r="A1100" s="56">
        <v>2150209</v>
      </c>
      <c r="B1100" s="61" t="s">
        <v>911</v>
      </c>
      <c r="C1100" s="61">
        <v>0</v>
      </c>
      <c r="D1100" s="61">
        <v>0</v>
      </c>
      <c r="E1100" s="143" t="str">
        <f t="shared" si="19"/>
        <v>-</v>
      </c>
    </row>
    <row r="1101" spans="1:5" s="57" customFormat="1" ht="16.5" customHeight="1">
      <c r="A1101" s="56">
        <v>2150210</v>
      </c>
      <c r="B1101" s="61" t="s">
        <v>912</v>
      </c>
      <c r="C1101" s="61">
        <v>0</v>
      </c>
      <c r="D1101" s="61">
        <v>0</v>
      </c>
      <c r="E1101" s="143" t="str">
        <f aca="true" t="shared" si="20" ref="E1101:E1164">IF(D1101=0,"-",C1101/D1101)</f>
        <v>-</v>
      </c>
    </row>
    <row r="1102" spans="1:5" s="57" customFormat="1" ht="16.5" customHeight="1">
      <c r="A1102" s="56">
        <v>2150212</v>
      </c>
      <c r="B1102" s="61" t="s">
        <v>913</v>
      </c>
      <c r="C1102" s="61">
        <v>0</v>
      </c>
      <c r="D1102" s="61">
        <v>5</v>
      </c>
      <c r="E1102" s="143">
        <f t="shared" si="20"/>
        <v>0</v>
      </c>
    </row>
    <row r="1103" spans="1:5" s="57" customFormat="1" ht="16.5" customHeight="1">
      <c r="A1103" s="56">
        <v>2150213</v>
      </c>
      <c r="B1103" s="61" t="s">
        <v>914</v>
      </c>
      <c r="C1103" s="61">
        <v>0</v>
      </c>
      <c r="D1103" s="61">
        <v>20</v>
      </c>
      <c r="E1103" s="143">
        <f t="shared" si="20"/>
        <v>0</v>
      </c>
    </row>
    <row r="1104" spans="1:5" s="57" customFormat="1" ht="16.5" customHeight="1">
      <c r="A1104" s="56">
        <v>2150214</v>
      </c>
      <c r="B1104" s="61" t="s">
        <v>915</v>
      </c>
      <c r="C1104" s="61">
        <v>0</v>
      </c>
      <c r="D1104" s="61">
        <v>0</v>
      </c>
      <c r="E1104" s="143" t="str">
        <f t="shared" si="20"/>
        <v>-</v>
      </c>
    </row>
    <row r="1105" spans="1:5" s="57" customFormat="1" ht="16.5" customHeight="1">
      <c r="A1105" s="56">
        <v>2150215</v>
      </c>
      <c r="B1105" s="61" t="s">
        <v>916</v>
      </c>
      <c r="C1105" s="61">
        <v>0</v>
      </c>
      <c r="D1105" s="61">
        <v>0</v>
      </c>
      <c r="E1105" s="143" t="str">
        <f t="shared" si="20"/>
        <v>-</v>
      </c>
    </row>
    <row r="1106" spans="1:5" s="57" customFormat="1" ht="16.5" customHeight="1">
      <c r="A1106" s="56">
        <v>2150299</v>
      </c>
      <c r="B1106" s="61" t="s">
        <v>917</v>
      </c>
      <c r="C1106" s="61">
        <v>4292</v>
      </c>
      <c r="D1106" s="61">
        <v>14923</v>
      </c>
      <c r="E1106" s="143">
        <f t="shared" si="20"/>
        <v>0.2876097299470616</v>
      </c>
    </row>
    <row r="1107" spans="1:5" s="57" customFormat="1" ht="16.5" customHeight="1">
      <c r="A1107" s="56">
        <v>21503</v>
      </c>
      <c r="B1107" s="61" t="s">
        <v>918</v>
      </c>
      <c r="C1107" s="61">
        <f>SUM(C1108:C1111)</f>
        <v>4289</v>
      </c>
      <c r="D1107" s="61">
        <v>7415</v>
      </c>
      <c r="E1107" s="143">
        <f t="shared" si="20"/>
        <v>0.578422117329737</v>
      </c>
    </row>
    <row r="1108" spans="1:5" s="57" customFormat="1" ht="16.5" customHeight="1">
      <c r="A1108" s="56">
        <v>2150301</v>
      </c>
      <c r="B1108" s="61" t="s">
        <v>59</v>
      </c>
      <c r="C1108" s="61">
        <v>1705</v>
      </c>
      <c r="D1108" s="61">
        <v>1756</v>
      </c>
      <c r="E1108" s="143">
        <f t="shared" si="20"/>
        <v>0.9709567198177677</v>
      </c>
    </row>
    <row r="1109" spans="1:5" s="57" customFormat="1" ht="16.5" customHeight="1">
      <c r="A1109" s="56">
        <v>2150302</v>
      </c>
      <c r="B1109" s="61" t="s">
        <v>60</v>
      </c>
      <c r="C1109" s="61">
        <v>1762</v>
      </c>
      <c r="D1109" s="61">
        <v>2429</v>
      </c>
      <c r="E1109" s="143">
        <f t="shared" si="20"/>
        <v>0.7254013997529848</v>
      </c>
    </row>
    <row r="1110" spans="1:5" s="57" customFormat="1" ht="16.5" customHeight="1">
      <c r="A1110" s="56">
        <v>2150303</v>
      </c>
      <c r="B1110" s="61" t="s">
        <v>61</v>
      </c>
      <c r="C1110" s="61">
        <v>16</v>
      </c>
      <c r="D1110" s="61">
        <v>755</v>
      </c>
      <c r="E1110" s="143">
        <f t="shared" si="20"/>
        <v>0.02119205298013245</v>
      </c>
    </row>
    <row r="1111" spans="1:5" s="57" customFormat="1" ht="16.5" customHeight="1">
      <c r="A1111" s="56">
        <v>2150399</v>
      </c>
      <c r="B1111" s="61" t="s">
        <v>919</v>
      </c>
      <c r="C1111" s="61">
        <v>806</v>
      </c>
      <c r="D1111" s="61">
        <v>2475</v>
      </c>
      <c r="E1111" s="143">
        <f t="shared" si="20"/>
        <v>0.32565656565656564</v>
      </c>
    </row>
    <row r="1112" spans="1:5" s="57" customFormat="1" ht="16.5" customHeight="1">
      <c r="A1112" s="56">
        <v>21505</v>
      </c>
      <c r="B1112" s="61" t="s">
        <v>920</v>
      </c>
      <c r="C1112" s="61">
        <f>SUM(C1113:C1125)</f>
        <v>4238</v>
      </c>
      <c r="D1112" s="61">
        <v>4614</v>
      </c>
      <c r="E1112" s="143">
        <f t="shared" si="20"/>
        <v>0.918508885999133</v>
      </c>
    </row>
    <row r="1113" spans="1:5" s="57" customFormat="1" ht="16.5" customHeight="1">
      <c r="A1113" s="56">
        <v>2150501</v>
      </c>
      <c r="B1113" s="61" t="s">
        <v>59</v>
      </c>
      <c r="C1113" s="61">
        <v>2763</v>
      </c>
      <c r="D1113" s="61">
        <v>3160</v>
      </c>
      <c r="E1113" s="143">
        <f t="shared" si="20"/>
        <v>0.8743670886075949</v>
      </c>
    </row>
    <row r="1114" spans="1:5" s="57" customFormat="1" ht="16.5" customHeight="1">
      <c r="A1114" s="56">
        <v>2150502</v>
      </c>
      <c r="B1114" s="61" t="s">
        <v>60</v>
      </c>
      <c r="C1114" s="61">
        <v>120</v>
      </c>
      <c r="D1114" s="61">
        <v>222</v>
      </c>
      <c r="E1114" s="143">
        <f t="shared" si="20"/>
        <v>0.5405405405405406</v>
      </c>
    </row>
    <row r="1115" spans="1:5" s="57" customFormat="1" ht="16.5" customHeight="1">
      <c r="A1115" s="56">
        <v>2150503</v>
      </c>
      <c r="B1115" s="61" t="s">
        <v>61</v>
      </c>
      <c r="C1115" s="61">
        <v>0</v>
      </c>
      <c r="D1115" s="61">
        <v>0</v>
      </c>
      <c r="E1115" s="143" t="str">
        <f t="shared" si="20"/>
        <v>-</v>
      </c>
    </row>
    <row r="1116" spans="1:5" s="57" customFormat="1" ht="16.5" customHeight="1">
      <c r="A1116" s="56">
        <v>2150505</v>
      </c>
      <c r="B1116" s="61" t="s">
        <v>921</v>
      </c>
      <c r="C1116" s="61">
        <v>0</v>
      </c>
      <c r="D1116" s="61">
        <v>0</v>
      </c>
      <c r="E1116" s="143" t="str">
        <f t="shared" si="20"/>
        <v>-</v>
      </c>
    </row>
    <row r="1117" spans="1:5" s="57" customFormat="1" ht="16.5" customHeight="1">
      <c r="A1117" s="56">
        <v>2150506</v>
      </c>
      <c r="B1117" s="61" t="s">
        <v>922</v>
      </c>
      <c r="C1117" s="61">
        <v>2</v>
      </c>
      <c r="D1117" s="61">
        <v>18</v>
      </c>
      <c r="E1117" s="143">
        <f t="shared" si="20"/>
        <v>0.1111111111111111</v>
      </c>
    </row>
    <row r="1118" spans="1:5" s="57" customFormat="1" ht="16.5" customHeight="1">
      <c r="A1118" s="56">
        <v>2150507</v>
      </c>
      <c r="B1118" s="61" t="s">
        <v>923</v>
      </c>
      <c r="C1118" s="61">
        <v>0</v>
      </c>
      <c r="D1118" s="61">
        <v>0</v>
      </c>
      <c r="E1118" s="143" t="str">
        <f t="shared" si="20"/>
        <v>-</v>
      </c>
    </row>
    <row r="1119" spans="1:5" s="57" customFormat="1" ht="16.5" customHeight="1">
      <c r="A1119" s="56">
        <v>2150508</v>
      </c>
      <c r="B1119" s="61" t="s">
        <v>924</v>
      </c>
      <c r="C1119" s="61">
        <v>195</v>
      </c>
      <c r="D1119" s="61">
        <v>31</v>
      </c>
      <c r="E1119" s="143">
        <f t="shared" si="20"/>
        <v>6.290322580645161</v>
      </c>
    </row>
    <row r="1120" spans="1:5" s="57" customFormat="1" ht="16.5" customHeight="1">
      <c r="A1120" s="56">
        <v>2150509</v>
      </c>
      <c r="B1120" s="61" t="s">
        <v>925</v>
      </c>
      <c r="C1120" s="61">
        <v>3</v>
      </c>
      <c r="D1120" s="61">
        <v>0</v>
      </c>
      <c r="E1120" s="143" t="str">
        <f t="shared" si="20"/>
        <v>-</v>
      </c>
    </row>
    <row r="1121" spans="1:5" s="57" customFormat="1" ht="16.5" customHeight="1">
      <c r="A1121" s="56">
        <v>2150510</v>
      </c>
      <c r="B1121" s="61" t="s">
        <v>926</v>
      </c>
      <c r="C1121" s="61">
        <v>855</v>
      </c>
      <c r="D1121" s="61">
        <v>800</v>
      </c>
      <c r="E1121" s="143">
        <f t="shared" si="20"/>
        <v>1.06875</v>
      </c>
    </row>
    <row r="1122" spans="1:5" s="57" customFormat="1" ht="16.5" customHeight="1">
      <c r="A1122" s="56">
        <v>2150511</v>
      </c>
      <c r="B1122" s="61" t="s">
        <v>927</v>
      </c>
      <c r="C1122" s="61">
        <v>0</v>
      </c>
      <c r="D1122" s="61">
        <v>0</v>
      </c>
      <c r="E1122" s="143" t="str">
        <f t="shared" si="20"/>
        <v>-</v>
      </c>
    </row>
    <row r="1123" spans="1:5" s="57" customFormat="1" ht="16.5" customHeight="1">
      <c r="A1123" s="56">
        <v>2150513</v>
      </c>
      <c r="B1123" s="61" t="s">
        <v>872</v>
      </c>
      <c r="C1123" s="61">
        <v>0</v>
      </c>
      <c r="D1123" s="61">
        <v>41</v>
      </c>
      <c r="E1123" s="143">
        <f t="shared" si="20"/>
        <v>0</v>
      </c>
    </row>
    <row r="1124" spans="1:5" s="57" customFormat="1" ht="16.5" customHeight="1">
      <c r="A1124" s="56">
        <v>2150515</v>
      </c>
      <c r="B1124" s="61" t="s">
        <v>928</v>
      </c>
      <c r="C1124" s="61">
        <v>0</v>
      </c>
      <c r="D1124" s="61">
        <v>0</v>
      </c>
      <c r="E1124" s="143" t="str">
        <f t="shared" si="20"/>
        <v>-</v>
      </c>
    </row>
    <row r="1125" spans="1:5" s="57" customFormat="1" ht="16.5" customHeight="1">
      <c r="A1125" s="56">
        <v>2150599</v>
      </c>
      <c r="B1125" s="61" t="s">
        <v>929</v>
      </c>
      <c r="C1125" s="61">
        <v>300</v>
      </c>
      <c r="D1125" s="61">
        <v>342</v>
      </c>
      <c r="E1125" s="143">
        <f t="shared" si="20"/>
        <v>0.8771929824561403</v>
      </c>
    </row>
    <row r="1126" spans="1:5" s="57" customFormat="1" ht="16.5" customHeight="1">
      <c r="A1126" s="56">
        <v>21506</v>
      </c>
      <c r="B1126" s="61" t="s">
        <v>930</v>
      </c>
      <c r="C1126" s="61">
        <f>SUM(C1127:C1134)</f>
        <v>8756</v>
      </c>
      <c r="D1126" s="61">
        <v>4188</v>
      </c>
      <c r="E1126" s="143">
        <f t="shared" si="20"/>
        <v>2.090735434574976</v>
      </c>
    </row>
    <row r="1127" spans="1:5" s="57" customFormat="1" ht="16.5" customHeight="1">
      <c r="A1127" s="56">
        <v>2150601</v>
      </c>
      <c r="B1127" s="61" t="s">
        <v>59</v>
      </c>
      <c r="C1127" s="61">
        <v>2508</v>
      </c>
      <c r="D1127" s="61">
        <v>2353</v>
      </c>
      <c r="E1127" s="143">
        <f t="shared" si="20"/>
        <v>1.0658733531661708</v>
      </c>
    </row>
    <row r="1128" spans="1:5" s="57" customFormat="1" ht="16.5" customHeight="1">
      <c r="A1128" s="56">
        <v>2150602</v>
      </c>
      <c r="B1128" s="61" t="s">
        <v>60</v>
      </c>
      <c r="C1128" s="61">
        <v>127</v>
      </c>
      <c r="D1128" s="61">
        <v>257</v>
      </c>
      <c r="E1128" s="143">
        <f t="shared" si="20"/>
        <v>0.49416342412451364</v>
      </c>
    </row>
    <row r="1129" spans="1:5" s="57" customFormat="1" ht="16.5" customHeight="1">
      <c r="A1129" s="56">
        <v>2150603</v>
      </c>
      <c r="B1129" s="61" t="s">
        <v>61</v>
      </c>
      <c r="C1129" s="61">
        <v>0</v>
      </c>
      <c r="D1129" s="61">
        <v>0</v>
      </c>
      <c r="E1129" s="143" t="str">
        <f t="shared" si="20"/>
        <v>-</v>
      </c>
    </row>
    <row r="1130" spans="1:5" s="57" customFormat="1" ht="16.5" customHeight="1">
      <c r="A1130" s="56">
        <v>2150604</v>
      </c>
      <c r="B1130" s="61" t="s">
        <v>931</v>
      </c>
      <c r="C1130" s="61">
        <v>0</v>
      </c>
      <c r="D1130" s="61">
        <v>0</v>
      </c>
      <c r="E1130" s="143" t="str">
        <f t="shared" si="20"/>
        <v>-</v>
      </c>
    </row>
    <row r="1131" spans="1:5" s="57" customFormat="1" ht="16.5" customHeight="1">
      <c r="A1131" s="56">
        <v>2150605</v>
      </c>
      <c r="B1131" s="61" t="s">
        <v>932</v>
      </c>
      <c r="C1131" s="61">
        <v>1786</v>
      </c>
      <c r="D1131" s="61">
        <v>399</v>
      </c>
      <c r="E1131" s="143">
        <f t="shared" si="20"/>
        <v>4.476190476190476</v>
      </c>
    </row>
    <row r="1132" spans="1:5" s="57" customFormat="1" ht="16.5" customHeight="1">
      <c r="A1132" s="56">
        <v>2150606</v>
      </c>
      <c r="B1132" s="61" t="s">
        <v>933</v>
      </c>
      <c r="C1132" s="61">
        <v>1463</v>
      </c>
      <c r="D1132" s="61">
        <v>390</v>
      </c>
      <c r="E1132" s="143">
        <f t="shared" si="20"/>
        <v>3.7512820512820513</v>
      </c>
    </row>
    <row r="1133" spans="1:5" s="57" customFormat="1" ht="16.5" customHeight="1">
      <c r="A1133" s="56">
        <v>2150607</v>
      </c>
      <c r="B1133" s="61" t="s">
        <v>934</v>
      </c>
      <c r="C1133" s="61">
        <v>0</v>
      </c>
      <c r="D1133" s="61">
        <v>0</v>
      </c>
      <c r="E1133" s="143" t="str">
        <f t="shared" si="20"/>
        <v>-</v>
      </c>
    </row>
    <row r="1134" spans="1:5" s="57" customFormat="1" ht="16.5" customHeight="1">
      <c r="A1134" s="56">
        <v>2150699</v>
      </c>
      <c r="B1134" s="61" t="s">
        <v>935</v>
      </c>
      <c r="C1134" s="61">
        <v>2872</v>
      </c>
      <c r="D1134" s="61">
        <v>789</v>
      </c>
      <c r="E1134" s="143">
        <f t="shared" si="20"/>
        <v>3.640050697084918</v>
      </c>
    </row>
    <row r="1135" spans="1:5" s="57" customFormat="1" ht="16.5" customHeight="1">
      <c r="A1135" s="56">
        <v>21507</v>
      </c>
      <c r="B1135" s="61" t="s">
        <v>936</v>
      </c>
      <c r="C1135" s="61">
        <f>SUM(C1136:C1141)</f>
        <v>4442</v>
      </c>
      <c r="D1135" s="61">
        <v>3566</v>
      </c>
      <c r="E1135" s="143">
        <f t="shared" si="20"/>
        <v>1.2456533931575995</v>
      </c>
    </row>
    <row r="1136" spans="1:5" s="57" customFormat="1" ht="16.5" customHeight="1">
      <c r="A1136" s="56">
        <v>2150701</v>
      </c>
      <c r="B1136" s="61" t="s">
        <v>59</v>
      </c>
      <c r="C1136" s="61">
        <v>429</v>
      </c>
      <c r="D1136" s="61">
        <v>370</v>
      </c>
      <c r="E1136" s="143">
        <f t="shared" si="20"/>
        <v>1.1594594594594594</v>
      </c>
    </row>
    <row r="1137" spans="1:5" s="57" customFormat="1" ht="16.5" customHeight="1">
      <c r="A1137" s="56">
        <v>2150702</v>
      </c>
      <c r="B1137" s="61" t="s">
        <v>60</v>
      </c>
      <c r="C1137" s="61">
        <v>106</v>
      </c>
      <c r="D1137" s="61">
        <v>63</v>
      </c>
      <c r="E1137" s="143">
        <f t="shared" si="20"/>
        <v>1.6825396825396826</v>
      </c>
    </row>
    <row r="1138" spans="1:5" s="57" customFormat="1" ht="16.5" customHeight="1">
      <c r="A1138" s="56">
        <v>2150703</v>
      </c>
      <c r="B1138" s="61" t="s">
        <v>61</v>
      </c>
      <c r="C1138" s="61">
        <v>0</v>
      </c>
      <c r="D1138" s="61">
        <v>0</v>
      </c>
      <c r="E1138" s="143" t="str">
        <f t="shared" si="20"/>
        <v>-</v>
      </c>
    </row>
    <row r="1139" spans="1:5" s="57" customFormat="1" ht="16.5" customHeight="1">
      <c r="A1139" s="56">
        <v>2150704</v>
      </c>
      <c r="B1139" s="61" t="s">
        <v>937</v>
      </c>
      <c r="C1139" s="61">
        <v>0</v>
      </c>
      <c r="D1139" s="61">
        <v>0</v>
      </c>
      <c r="E1139" s="143" t="str">
        <f t="shared" si="20"/>
        <v>-</v>
      </c>
    </row>
    <row r="1140" spans="1:5" s="57" customFormat="1" ht="16.5" customHeight="1">
      <c r="A1140" s="56">
        <v>2150705</v>
      </c>
      <c r="B1140" s="61" t="s">
        <v>938</v>
      </c>
      <c r="C1140" s="61">
        <v>0</v>
      </c>
      <c r="D1140" s="61">
        <v>0</v>
      </c>
      <c r="E1140" s="143" t="str">
        <f t="shared" si="20"/>
        <v>-</v>
      </c>
    </row>
    <row r="1141" spans="1:5" s="57" customFormat="1" ht="16.5" customHeight="1">
      <c r="A1141" s="56">
        <v>2150799</v>
      </c>
      <c r="B1141" s="61" t="s">
        <v>939</v>
      </c>
      <c r="C1141" s="61">
        <v>3907</v>
      </c>
      <c r="D1141" s="61">
        <v>3133</v>
      </c>
      <c r="E1141" s="143">
        <f t="shared" si="20"/>
        <v>1.2470475582508778</v>
      </c>
    </row>
    <row r="1142" spans="1:5" s="57" customFormat="1" ht="16.5" customHeight="1">
      <c r="A1142" s="56">
        <v>21508</v>
      </c>
      <c r="B1142" s="61" t="s">
        <v>940</v>
      </c>
      <c r="C1142" s="61">
        <f>SUM(C1143:C1148)</f>
        <v>44078</v>
      </c>
      <c r="D1142" s="61">
        <v>44460</v>
      </c>
      <c r="E1142" s="143">
        <f t="shared" si="20"/>
        <v>0.9914080071974809</v>
      </c>
    </row>
    <row r="1143" spans="1:5" s="57" customFormat="1" ht="16.5" customHeight="1">
      <c r="A1143" s="56">
        <v>2150801</v>
      </c>
      <c r="B1143" s="61" t="s">
        <v>59</v>
      </c>
      <c r="C1143" s="61">
        <v>329</v>
      </c>
      <c r="D1143" s="61">
        <v>200</v>
      </c>
      <c r="E1143" s="143">
        <f t="shared" si="20"/>
        <v>1.645</v>
      </c>
    </row>
    <row r="1144" spans="1:5" s="57" customFormat="1" ht="16.5" customHeight="1">
      <c r="A1144" s="56">
        <v>2150802</v>
      </c>
      <c r="B1144" s="61" t="s">
        <v>60</v>
      </c>
      <c r="C1144" s="61">
        <v>0</v>
      </c>
      <c r="D1144" s="61">
        <v>30</v>
      </c>
      <c r="E1144" s="143">
        <f t="shared" si="20"/>
        <v>0</v>
      </c>
    </row>
    <row r="1145" spans="1:5" s="57" customFormat="1" ht="16.5" customHeight="1">
      <c r="A1145" s="56">
        <v>2150803</v>
      </c>
      <c r="B1145" s="61" t="s">
        <v>61</v>
      </c>
      <c r="C1145" s="61">
        <v>0</v>
      </c>
      <c r="D1145" s="61">
        <v>0</v>
      </c>
      <c r="E1145" s="143" t="str">
        <f t="shared" si="20"/>
        <v>-</v>
      </c>
    </row>
    <row r="1146" spans="1:5" s="57" customFormat="1" ht="16.5" customHeight="1">
      <c r="A1146" s="56">
        <v>2150804</v>
      </c>
      <c r="B1146" s="61" t="s">
        <v>941</v>
      </c>
      <c r="C1146" s="61">
        <v>1354</v>
      </c>
      <c r="D1146" s="61">
        <v>906</v>
      </c>
      <c r="E1146" s="143">
        <f t="shared" si="20"/>
        <v>1.4944812362030906</v>
      </c>
    </row>
    <row r="1147" spans="1:5" s="57" customFormat="1" ht="16.5" customHeight="1">
      <c r="A1147" s="56">
        <v>2150805</v>
      </c>
      <c r="B1147" s="61" t="s">
        <v>942</v>
      </c>
      <c r="C1147" s="61">
        <v>38223</v>
      </c>
      <c r="D1147" s="61">
        <v>40021</v>
      </c>
      <c r="E1147" s="143">
        <f t="shared" si="20"/>
        <v>0.9550735863671572</v>
      </c>
    </row>
    <row r="1148" spans="1:5" s="57" customFormat="1" ht="16.5" customHeight="1">
      <c r="A1148" s="56">
        <v>2150899</v>
      </c>
      <c r="B1148" s="61" t="s">
        <v>943</v>
      </c>
      <c r="C1148" s="61">
        <v>4172</v>
      </c>
      <c r="D1148" s="61">
        <v>3303</v>
      </c>
      <c r="E1148" s="143">
        <f t="shared" si="20"/>
        <v>1.2630941568271268</v>
      </c>
    </row>
    <row r="1149" spans="1:5" s="57" customFormat="1" ht="16.5" customHeight="1">
      <c r="A1149" s="56">
        <v>21599</v>
      </c>
      <c r="B1149" s="61" t="s">
        <v>944</v>
      </c>
      <c r="C1149" s="61">
        <f>SUM(C1150:C1155)</f>
        <v>17920</v>
      </c>
      <c r="D1149" s="61">
        <v>20492</v>
      </c>
      <c r="E1149" s="143">
        <f t="shared" si="20"/>
        <v>0.8744876049189928</v>
      </c>
    </row>
    <row r="1150" spans="1:5" s="57" customFormat="1" ht="16.5" customHeight="1">
      <c r="A1150" s="56">
        <v>2159901</v>
      </c>
      <c r="B1150" s="61" t="s">
        <v>945</v>
      </c>
      <c r="C1150" s="61">
        <v>0</v>
      </c>
      <c r="D1150" s="61">
        <v>0</v>
      </c>
      <c r="E1150" s="143" t="str">
        <f t="shared" si="20"/>
        <v>-</v>
      </c>
    </row>
    <row r="1151" spans="1:5" s="57" customFormat="1" ht="16.5" customHeight="1">
      <c r="A1151" s="56">
        <v>2159902</v>
      </c>
      <c r="B1151" s="61" t="s">
        <v>946</v>
      </c>
      <c r="C1151" s="61">
        <v>0</v>
      </c>
      <c r="D1151" s="61">
        <v>2900</v>
      </c>
      <c r="E1151" s="143">
        <f t="shared" si="20"/>
        <v>0</v>
      </c>
    </row>
    <row r="1152" spans="1:5" s="57" customFormat="1" ht="16.5" customHeight="1">
      <c r="A1152" s="56">
        <v>2159904</v>
      </c>
      <c r="B1152" s="61" t="s">
        <v>947</v>
      </c>
      <c r="C1152" s="61">
        <v>6896</v>
      </c>
      <c r="D1152" s="61">
        <v>8602</v>
      </c>
      <c r="E1152" s="143">
        <f t="shared" si="20"/>
        <v>0.8016740292955127</v>
      </c>
    </row>
    <row r="1153" spans="1:5" s="57" customFormat="1" ht="16.5" customHeight="1">
      <c r="A1153" s="56">
        <v>2159905</v>
      </c>
      <c r="B1153" s="61" t="s">
        <v>948</v>
      </c>
      <c r="C1153" s="61">
        <v>0</v>
      </c>
      <c r="D1153" s="61">
        <v>0</v>
      </c>
      <c r="E1153" s="143" t="str">
        <f t="shared" si="20"/>
        <v>-</v>
      </c>
    </row>
    <row r="1154" spans="1:5" s="57" customFormat="1" ht="16.5" customHeight="1">
      <c r="A1154" s="56">
        <v>2159906</v>
      </c>
      <c r="B1154" s="61" t="s">
        <v>949</v>
      </c>
      <c r="C1154" s="61">
        <v>0</v>
      </c>
      <c r="D1154" s="61">
        <v>0</v>
      </c>
      <c r="E1154" s="143" t="str">
        <f t="shared" si="20"/>
        <v>-</v>
      </c>
    </row>
    <row r="1155" spans="1:5" s="57" customFormat="1" ht="16.5" customHeight="1">
      <c r="A1155" s="56">
        <v>2159999</v>
      </c>
      <c r="B1155" s="61" t="s">
        <v>950</v>
      </c>
      <c r="C1155" s="61">
        <v>11024</v>
      </c>
      <c r="D1155" s="61">
        <v>8990</v>
      </c>
      <c r="E1155" s="143">
        <f t="shared" si="20"/>
        <v>1.2262513904338153</v>
      </c>
    </row>
    <row r="1156" spans="1:5" s="57" customFormat="1" ht="16.5" customHeight="1">
      <c r="A1156" s="56">
        <v>216</v>
      </c>
      <c r="B1156" s="61" t="s">
        <v>951</v>
      </c>
      <c r="C1156" s="61">
        <f>SUM(C1157,C1167,C1174,C1180)</f>
        <v>29036</v>
      </c>
      <c r="D1156" s="61">
        <v>31426</v>
      </c>
      <c r="E1156" s="143">
        <f t="shared" si="20"/>
        <v>0.9239483230446127</v>
      </c>
    </row>
    <row r="1157" spans="1:5" s="57" customFormat="1" ht="16.5" customHeight="1">
      <c r="A1157" s="56">
        <v>21602</v>
      </c>
      <c r="B1157" s="61" t="s">
        <v>952</v>
      </c>
      <c r="C1157" s="61">
        <f>SUM(C1158:C1166)</f>
        <v>12824</v>
      </c>
      <c r="D1157" s="61">
        <v>13730</v>
      </c>
      <c r="E1157" s="143">
        <f t="shared" si="20"/>
        <v>0.93401310997815</v>
      </c>
    </row>
    <row r="1158" spans="1:5" s="57" customFormat="1" ht="16.5" customHeight="1">
      <c r="A1158" s="56">
        <v>2160201</v>
      </c>
      <c r="B1158" s="61" t="s">
        <v>59</v>
      </c>
      <c r="C1158" s="61">
        <v>2653</v>
      </c>
      <c r="D1158" s="61">
        <v>2634</v>
      </c>
      <c r="E1158" s="143">
        <f t="shared" si="20"/>
        <v>1.007213363705391</v>
      </c>
    </row>
    <row r="1159" spans="1:5" s="57" customFormat="1" ht="16.5" customHeight="1">
      <c r="A1159" s="56">
        <v>2160202</v>
      </c>
      <c r="B1159" s="61" t="s">
        <v>60</v>
      </c>
      <c r="C1159" s="61">
        <v>263</v>
      </c>
      <c r="D1159" s="61">
        <v>135</v>
      </c>
      <c r="E1159" s="143">
        <f t="shared" si="20"/>
        <v>1.9481481481481482</v>
      </c>
    </row>
    <row r="1160" spans="1:5" s="57" customFormat="1" ht="16.5" customHeight="1">
      <c r="A1160" s="56">
        <v>2160203</v>
      </c>
      <c r="B1160" s="61" t="s">
        <v>61</v>
      </c>
      <c r="C1160" s="61">
        <v>0</v>
      </c>
      <c r="D1160" s="61">
        <v>0</v>
      </c>
      <c r="E1160" s="143" t="str">
        <f t="shared" si="20"/>
        <v>-</v>
      </c>
    </row>
    <row r="1161" spans="1:5" s="57" customFormat="1" ht="16.5" customHeight="1">
      <c r="A1161" s="56">
        <v>2160216</v>
      </c>
      <c r="B1161" s="61" t="s">
        <v>953</v>
      </c>
      <c r="C1161" s="61">
        <v>2</v>
      </c>
      <c r="D1161" s="61">
        <v>0</v>
      </c>
      <c r="E1161" s="143" t="str">
        <f t="shared" si="20"/>
        <v>-</v>
      </c>
    </row>
    <row r="1162" spans="1:5" s="57" customFormat="1" ht="16.5" customHeight="1">
      <c r="A1162" s="56">
        <v>2160217</v>
      </c>
      <c r="B1162" s="61" t="s">
        <v>954</v>
      </c>
      <c r="C1162" s="61">
        <v>62</v>
      </c>
      <c r="D1162" s="61">
        <v>31</v>
      </c>
      <c r="E1162" s="143">
        <f t="shared" si="20"/>
        <v>2</v>
      </c>
    </row>
    <row r="1163" spans="1:5" s="57" customFormat="1" ht="16.5" customHeight="1">
      <c r="A1163" s="56">
        <v>2160218</v>
      </c>
      <c r="B1163" s="61" t="s">
        <v>955</v>
      </c>
      <c r="C1163" s="61">
        <v>0</v>
      </c>
      <c r="D1163" s="61">
        <v>0</v>
      </c>
      <c r="E1163" s="143" t="str">
        <f t="shared" si="20"/>
        <v>-</v>
      </c>
    </row>
    <row r="1164" spans="1:5" s="57" customFormat="1" ht="16.5" customHeight="1">
      <c r="A1164" s="56">
        <v>2160219</v>
      </c>
      <c r="B1164" s="61" t="s">
        <v>956</v>
      </c>
      <c r="C1164" s="61">
        <v>0</v>
      </c>
      <c r="D1164" s="61">
        <v>77</v>
      </c>
      <c r="E1164" s="143">
        <f t="shared" si="20"/>
        <v>0</v>
      </c>
    </row>
    <row r="1165" spans="1:5" s="57" customFormat="1" ht="16.5" customHeight="1">
      <c r="A1165" s="56">
        <v>2160250</v>
      </c>
      <c r="B1165" s="61" t="s">
        <v>68</v>
      </c>
      <c r="C1165" s="61">
        <v>327</v>
      </c>
      <c r="D1165" s="61">
        <v>98</v>
      </c>
      <c r="E1165" s="143">
        <f aca="true" t="shared" si="21" ref="E1165:E1228">IF(D1165=0,"-",C1165/D1165)</f>
        <v>3.336734693877551</v>
      </c>
    </row>
    <row r="1166" spans="1:5" s="57" customFormat="1" ht="16.5" customHeight="1">
      <c r="A1166" s="56">
        <v>2160299</v>
      </c>
      <c r="B1166" s="61" t="s">
        <v>957</v>
      </c>
      <c r="C1166" s="61">
        <v>9517</v>
      </c>
      <c r="D1166" s="61">
        <v>10755</v>
      </c>
      <c r="E1166" s="143">
        <f t="shared" si="21"/>
        <v>0.8848907484890749</v>
      </c>
    </row>
    <row r="1167" spans="1:5" s="57" customFormat="1" ht="16.5" customHeight="1">
      <c r="A1167" s="56">
        <v>21605</v>
      </c>
      <c r="B1167" s="61" t="s">
        <v>958</v>
      </c>
      <c r="C1167" s="61">
        <f>SUM(C1168:C1173)</f>
        <v>11792</v>
      </c>
      <c r="D1167" s="61">
        <v>7850</v>
      </c>
      <c r="E1167" s="143">
        <f t="shared" si="21"/>
        <v>1.5021656050955414</v>
      </c>
    </row>
    <row r="1168" spans="1:5" s="57" customFormat="1" ht="16.5" customHeight="1">
      <c r="A1168" s="56">
        <v>2160501</v>
      </c>
      <c r="B1168" s="61" t="s">
        <v>59</v>
      </c>
      <c r="C1168" s="61">
        <v>921</v>
      </c>
      <c r="D1168" s="61">
        <v>1001</v>
      </c>
      <c r="E1168" s="143">
        <f t="shared" si="21"/>
        <v>0.9200799200799201</v>
      </c>
    </row>
    <row r="1169" spans="1:5" s="57" customFormat="1" ht="16.5" customHeight="1">
      <c r="A1169" s="56">
        <v>2160502</v>
      </c>
      <c r="B1169" s="61" t="s">
        <v>60</v>
      </c>
      <c r="C1169" s="61">
        <v>73</v>
      </c>
      <c r="D1169" s="61">
        <v>2943</v>
      </c>
      <c r="E1169" s="143">
        <f t="shared" si="21"/>
        <v>0.024804621134896364</v>
      </c>
    </row>
    <row r="1170" spans="1:5" s="57" customFormat="1" ht="16.5" customHeight="1">
      <c r="A1170" s="56">
        <v>2160503</v>
      </c>
      <c r="B1170" s="61" t="s">
        <v>61</v>
      </c>
      <c r="C1170" s="61">
        <v>0</v>
      </c>
      <c r="D1170" s="61">
        <v>0</v>
      </c>
      <c r="E1170" s="143" t="str">
        <f t="shared" si="21"/>
        <v>-</v>
      </c>
    </row>
    <row r="1171" spans="1:5" s="57" customFormat="1" ht="16.5" customHeight="1">
      <c r="A1171" s="56">
        <v>2160504</v>
      </c>
      <c r="B1171" s="61" t="s">
        <v>959</v>
      </c>
      <c r="C1171" s="61">
        <v>1398</v>
      </c>
      <c r="D1171" s="61">
        <v>493</v>
      </c>
      <c r="E1171" s="143">
        <f t="shared" si="21"/>
        <v>2.8356997971602436</v>
      </c>
    </row>
    <row r="1172" spans="1:5" s="57" customFormat="1" ht="16.5" customHeight="1">
      <c r="A1172" s="56">
        <v>2160505</v>
      </c>
      <c r="B1172" s="61" t="s">
        <v>960</v>
      </c>
      <c r="C1172" s="61">
        <v>144</v>
      </c>
      <c r="D1172" s="61">
        <v>97</v>
      </c>
      <c r="E1172" s="143">
        <f t="shared" si="21"/>
        <v>1.4845360824742269</v>
      </c>
    </row>
    <row r="1173" spans="1:5" s="57" customFormat="1" ht="16.5" customHeight="1">
      <c r="A1173" s="56">
        <v>2160599</v>
      </c>
      <c r="B1173" s="61" t="s">
        <v>961</v>
      </c>
      <c r="C1173" s="61">
        <v>9256</v>
      </c>
      <c r="D1173" s="61">
        <v>3316</v>
      </c>
      <c r="E1173" s="143">
        <f t="shared" si="21"/>
        <v>2.791314837153197</v>
      </c>
    </row>
    <row r="1174" spans="1:5" s="57" customFormat="1" ht="16.5" customHeight="1">
      <c r="A1174" s="56">
        <v>21606</v>
      </c>
      <c r="B1174" s="61" t="s">
        <v>962</v>
      </c>
      <c r="C1174" s="61">
        <f>SUM(C1175:C1179)</f>
        <v>3623</v>
      </c>
      <c r="D1174" s="61">
        <v>8907</v>
      </c>
      <c r="E1174" s="143">
        <f t="shared" si="21"/>
        <v>0.4067587290894802</v>
      </c>
    </row>
    <row r="1175" spans="1:5" s="57" customFormat="1" ht="16.5" customHeight="1">
      <c r="A1175" s="56">
        <v>2160601</v>
      </c>
      <c r="B1175" s="61" t="s">
        <v>59</v>
      </c>
      <c r="C1175" s="61">
        <v>89</v>
      </c>
      <c r="D1175" s="61">
        <v>81</v>
      </c>
      <c r="E1175" s="143">
        <f t="shared" si="21"/>
        <v>1.0987654320987654</v>
      </c>
    </row>
    <row r="1176" spans="1:5" s="57" customFormat="1" ht="16.5" customHeight="1">
      <c r="A1176" s="56">
        <v>2160602</v>
      </c>
      <c r="B1176" s="61" t="s">
        <v>60</v>
      </c>
      <c r="C1176" s="61">
        <v>0</v>
      </c>
      <c r="D1176" s="61">
        <v>0</v>
      </c>
      <c r="E1176" s="143" t="str">
        <f t="shared" si="21"/>
        <v>-</v>
      </c>
    </row>
    <row r="1177" spans="1:5" s="57" customFormat="1" ht="16.5" customHeight="1">
      <c r="A1177" s="56">
        <v>2160603</v>
      </c>
      <c r="B1177" s="61" t="s">
        <v>61</v>
      </c>
      <c r="C1177" s="61">
        <v>0</v>
      </c>
      <c r="D1177" s="61">
        <v>0</v>
      </c>
      <c r="E1177" s="143" t="str">
        <f t="shared" si="21"/>
        <v>-</v>
      </c>
    </row>
    <row r="1178" spans="1:5" s="57" customFormat="1" ht="16.5" customHeight="1">
      <c r="A1178" s="56">
        <v>2160607</v>
      </c>
      <c r="B1178" s="61" t="s">
        <v>963</v>
      </c>
      <c r="C1178" s="61">
        <v>0</v>
      </c>
      <c r="D1178" s="61">
        <v>0</v>
      </c>
      <c r="E1178" s="143" t="str">
        <f t="shared" si="21"/>
        <v>-</v>
      </c>
    </row>
    <row r="1179" spans="1:5" s="57" customFormat="1" ht="16.5" customHeight="1">
      <c r="A1179" s="56">
        <v>2160699</v>
      </c>
      <c r="B1179" s="61" t="s">
        <v>964</v>
      </c>
      <c r="C1179" s="61">
        <v>3534</v>
      </c>
      <c r="D1179" s="61">
        <v>8826</v>
      </c>
      <c r="E1179" s="143">
        <f t="shared" si="21"/>
        <v>0.4004078857919782</v>
      </c>
    </row>
    <row r="1180" spans="1:5" s="57" customFormat="1" ht="16.5" customHeight="1">
      <c r="A1180" s="56">
        <v>21699</v>
      </c>
      <c r="B1180" s="61" t="s">
        <v>965</v>
      </c>
      <c r="C1180" s="61">
        <f>SUM(C1181:C1182)</f>
        <v>797</v>
      </c>
      <c r="D1180" s="61">
        <v>939</v>
      </c>
      <c r="E1180" s="143">
        <f t="shared" si="21"/>
        <v>0.8487752928647497</v>
      </c>
    </row>
    <row r="1181" spans="1:5" s="57" customFormat="1" ht="16.5" customHeight="1">
      <c r="A1181" s="56">
        <v>2169901</v>
      </c>
      <c r="B1181" s="61" t="s">
        <v>966</v>
      </c>
      <c r="C1181" s="61">
        <v>30</v>
      </c>
      <c r="D1181" s="61">
        <v>0</v>
      </c>
      <c r="E1181" s="143" t="str">
        <f t="shared" si="21"/>
        <v>-</v>
      </c>
    </row>
    <row r="1182" spans="1:5" s="57" customFormat="1" ht="16.5" customHeight="1">
      <c r="A1182" s="56">
        <v>2169999</v>
      </c>
      <c r="B1182" s="61" t="s">
        <v>967</v>
      </c>
      <c r="C1182" s="61">
        <v>767</v>
      </c>
      <c r="D1182" s="61">
        <v>939</v>
      </c>
      <c r="E1182" s="143">
        <f t="shared" si="21"/>
        <v>0.8168264110756124</v>
      </c>
    </row>
    <row r="1183" spans="1:5" s="57" customFormat="1" ht="16.5" customHeight="1">
      <c r="A1183" s="56">
        <v>217</v>
      </c>
      <c r="B1183" s="61" t="s">
        <v>968</v>
      </c>
      <c r="C1183" s="61">
        <f>SUM(C1184,C1191,C1201,C1207,C1210)</f>
        <v>702</v>
      </c>
      <c r="D1183" s="61">
        <v>1037</v>
      </c>
      <c r="E1183" s="143">
        <f t="shared" si="21"/>
        <v>0.6769527483124397</v>
      </c>
    </row>
    <row r="1184" spans="1:5" s="57" customFormat="1" ht="16.5" customHeight="1">
      <c r="A1184" s="56">
        <v>21701</v>
      </c>
      <c r="B1184" s="61" t="s">
        <v>969</v>
      </c>
      <c r="C1184" s="61">
        <f>SUM(C1185:C1190)</f>
        <v>273</v>
      </c>
      <c r="D1184" s="61">
        <v>375</v>
      </c>
      <c r="E1184" s="143">
        <f t="shared" si="21"/>
        <v>0.728</v>
      </c>
    </row>
    <row r="1185" spans="1:5" s="57" customFormat="1" ht="16.5" customHeight="1">
      <c r="A1185" s="56">
        <v>2170101</v>
      </c>
      <c r="B1185" s="61" t="s">
        <v>59</v>
      </c>
      <c r="C1185" s="61">
        <v>116</v>
      </c>
      <c r="D1185" s="61">
        <v>183</v>
      </c>
      <c r="E1185" s="143">
        <f t="shared" si="21"/>
        <v>0.6338797814207651</v>
      </c>
    </row>
    <row r="1186" spans="1:5" s="57" customFormat="1" ht="16.5" customHeight="1">
      <c r="A1186" s="56">
        <v>2170102</v>
      </c>
      <c r="B1186" s="61" t="s">
        <v>60</v>
      </c>
      <c r="C1186" s="61">
        <v>62</v>
      </c>
      <c r="D1186" s="61">
        <v>124</v>
      </c>
      <c r="E1186" s="143">
        <f t="shared" si="21"/>
        <v>0.5</v>
      </c>
    </row>
    <row r="1187" spans="1:5" s="57" customFormat="1" ht="16.5" customHeight="1">
      <c r="A1187" s="56">
        <v>2170103</v>
      </c>
      <c r="B1187" s="61" t="s">
        <v>61</v>
      </c>
      <c r="C1187" s="61">
        <v>0</v>
      </c>
      <c r="D1187" s="61">
        <v>0</v>
      </c>
      <c r="E1187" s="143" t="str">
        <f t="shared" si="21"/>
        <v>-</v>
      </c>
    </row>
    <row r="1188" spans="1:5" s="57" customFormat="1" ht="16.5" customHeight="1">
      <c r="A1188" s="56">
        <v>2170104</v>
      </c>
      <c r="B1188" s="61" t="s">
        <v>970</v>
      </c>
      <c r="C1188" s="61">
        <v>0</v>
      </c>
      <c r="D1188" s="61">
        <v>0</v>
      </c>
      <c r="E1188" s="143" t="str">
        <f t="shared" si="21"/>
        <v>-</v>
      </c>
    </row>
    <row r="1189" spans="1:5" s="57" customFormat="1" ht="16.5" customHeight="1">
      <c r="A1189" s="56">
        <v>2170150</v>
      </c>
      <c r="B1189" s="61" t="s">
        <v>68</v>
      </c>
      <c r="C1189" s="61">
        <v>0</v>
      </c>
      <c r="D1189" s="61">
        <v>0</v>
      </c>
      <c r="E1189" s="143" t="str">
        <f t="shared" si="21"/>
        <v>-</v>
      </c>
    </row>
    <row r="1190" spans="1:5" s="57" customFormat="1" ht="16.5" customHeight="1">
      <c r="A1190" s="56">
        <v>2170199</v>
      </c>
      <c r="B1190" s="61" t="s">
        <v>971</v>
      </c>
      <c r="C1190" s="61">
        <v>95</v>
      </c>
      <c r="D1190" s="61">
        <v>68</v>
      </c>
      <c r="E1190" s="143">
        <f t="shared" si="21"/>
        <v>1.3970588235294117</v>
      </c>
    </row>
    <row r="1191" spans="1:5" s="57" customFormat="1" ht="16.5" customHeight="1">
      <c r="A1191" s="56">
        <v>21702</v>
      </c>
      <c r="B1191" s="61" t="s">
        <v>972</v>
      </c>
      <c r="C1191" s="61">
        <f>SUM(C1192:C1200)</f>
        <v>187</v>
      </c>
      <c r="D1191" s="61">
        <v>82</v>
      </c>
      <c r="E1191" s="143">
        <f t="shared" si="21"/>
        <v>2.2804878048780486</v>
      </c>
    </row>
    <row r="1192" spans="1:5" s="57" customFormat="1" ht="16.5" customHeight="1">
      <c r="A1192" s="56">
        <v>2170201</v>
      </c>
      <c r="B1192" s="61" t="s">
        <v>973</v>
      </c>
      <c r="C1192" s="61">
        <v>0</v>
      </c>
      <c r="D1192" s="61">
        <v>0</v>
      </c>
      <c r="E1192" s="143" t="str">
        <f t="shared" si="21"/>
        <v>-</v>
      </c>
    </row>
    <row r="1193" spans="1:5" s="57" customFormat="1" ht="16.5" customHeight="1">
      <c r="A1193" s="56">
        <v>2170202</v>
      </c>
      <c r="B1193" s="61" t="s">
        <v>974</v>
      </c>
      <c r="C1193" s="61">
        <v>0</v>
      </c>
      <c r="D1193" s="61">
        <v>0</v>
      </c>
      <c r="E1193" s="143" t="str">
        <f t="shared" si="21"/>
        <v>-</v>
      </c>
    </row>
    <row r="1194" spans="1:5" s="57" customFormat="1" ht="16.5" customHeight="1">
      <c r="A1194" s="56">
        <v>2170203</v>
      </c>
      <c r="B1194" s="61" t="s">
        <v>975</v>
      </c>
      <c r="C1194" s="61">
        <v>0</v>
      </c>
      <c r="D1194" s="61">
        <v>0</v>
      </c>
      <c r="E1194" s="143" t="str">
        <f t="shared" si="21"/>
        <v>-</v>
      </c>
    </row>
    <row r="1195" spans="1:5" s="57" customFormat="1" ht="16.5" customHeight="1">
      <c r="A1195" s="56">
        <v>2170204</v>
      </c>
      <c r="B1195" s="61" t="s">
        <v>976</v>
      </c>
      <c r="C1195" s="61">
        <v>0</v>
      </c>
      <c r="D1195" s="61">
        <v>0</v>
      </c>
      <c r="E1195" s="143" t="str">
        <f t="shared" si="21"/>
        <v>-</v>
      </c>
    </row>
    <row r="1196" spans="1:5" s="57" customFormat="1" ht="16.5" customHeight="1">
      <c r="A1196" s="56">
        <v>2170205</v>
      </c>
      <c r="B1196" s="61" t="s">
        <v>977</v>
      </c>
      <c r="C1196" s="61">
        <v>0</v>
      </c>
      <c r="D1196" s="61">
        <v>12</v>
      </c>
      <c r="E1196" s="143">
        <f t="shared" si="21"/>
        <v>0</v>
      </c>
    </row>
    <row r="1197" spans="1:5" s="57" customFormat="1" ht="16.5" customHeight="1">
      <c r="A1197" s="56">
        <v>2170206</v>
      </c>
      <c r="B1197" s="61" t="s">
        <v>978</v>
      </c>
      <c r="C1197" s="61">
        <v>0</v>
      </c>
      <c r="D1197" s="61">
        <v>0</v>
      </c>
      <c r="E1197" s="143" t="str">
        <f t="shared" si="21"/>
        <v>-</v>
      </c>
    </row>
    <row r="1198" spans="1:5" s="57" customFormat="1" ht="16.5" customHeight="1">
      <c r="A1198" s="56">
        <v>2170207</v>
      </c>
      <c r="B1198" s="61" t="s">
        <v>979</v>
      </c>
      <c r="C1198" s="61">
        <v>0</v>
      </c>
      <c r="D1198" s="61">
        <v>0</v>
      </c>
      <c r="E1198" s="143" t="str">
        <f t="shared" si="21"/>
        <v>-</v>
      </c>
    </row>
    <row r="1199" spans="1:5" s="57" customFormat="1" ht="16.5" customHeight="1">
      <c r="A1199" s="56">
        <v>2170208</v>
      </c>
      <c r="B1199" s="61" t="s">
        <v>980</v>
      </c>
      <c r="C1199" s="61">
        <v>0</v>
      </c>
      <c r="D1199" s="61">
        <v>0</v>
      </c>
      <c r="E1199" s="143" t="str">
        <f t="shared" si="21"/>
        <v>-</v>
      </c>
    </row>
    <row r="1200" spans="1:5" s="57" customFormat="1" ht="16.5" customHeight="1">
      <c r="A1200" s="56">
        <v>2170299</v>
      </c>
      <c r="B1200" s="61" t="s">
        <v>981</v>
      </c>
      <c r="C1200" s="61">
        <v>187</v>
      </c>
      <c r="D1200" s="61">
        <v>70</v>
      </c>
      <c r="E1200" s="143">
        <f t="shared" si="21"/>
        <v>2.6714285714285713</v>
      </c>
    </row>
    <row r="1201" spans="1:5" s="57" customFormat="1" ht="16.5" customHeight="1">
      <c r="A1201" s="56">
        <v>21703</v>
      </c>
      <c r="B1201" s="61" t="s">
        <v>982</v>
      </c>
      <c r="C1201" s="61">
        <f>SUM(C1202:C1206)</f>
        <v>212</v>
      </c>
      <c r="D1201" s="61">
        <v>486</v>
      </c>
      <c r="E1201" s="143">
        <f t="shared" si="21"/>
        <v>0.43621399176954734</v>
      </c>
    </row>
    <row r="1202" spans="1:5" s="57" customFormat="1" ht="16.5" customHeight="1">
      <c r="A1202" s="56">
        <v>2170301</v>
      </c>
      <c r="B1202" s="61" t="s">
        <v>983</v>
      </c>
      <c r="C1202" s="61">
        <v>0</v>
      </c>
      <c r="D1202" s="61">
        <v>0</v>
      </c>
      <c r="E1202" s="143" t="str">
        <f t="shared" si="21"/>
        <v>-</v>
      </c>
    </row>
    <row r="1203" spans="1:5" s="57" customFormat="1" ht="16.5" customHeight="1">
      <c r="A1203" s="56">
        <v>2170302</v>
      </c>
      <c r="B1203" s="61" t="s">
        <v>984</v>
      </c>
      <c r="C1203" s="61">
        <v>0</v>
      </c>
      <c r="D1203" s="61">
        <v>0</v>
      </c>
      <c r="E1203" s="143" t="str">
        <f t="shared" si="21"/>
        <v>-</v>
      </c>
    </row>
    <row r="1204" spans="1:5" s="57" customFormat="1" ht="16.5" customHeight="1">
      <c r="A1204" s="56">
        <v>2170303</v>
      </c>
      <c r="B1204" s="61" t="s">
        <v>985</v>
      </c>
      <c r="C1204" s="61">
        <v>0</v>
      </c>
      <c r="D1204" s="61">
        <v>0</v>
      </c>
      <c r="E1204" s="143" t="str">
        <f t="shared" si="21"/>
        <v>-</v>
      </c>
    </row>
    <row r="1205" spans="1:5" s="57" customFormat="1" ht="16.5" customHeight="1">
      <c r="A1205" s="56">
        <v>2170304</v>
      </c>
      <c r="B1205" s="61" t="s">
        <v>986</v>
      </c>
      <c r="C1205" s="61">
        <v>0</v>
      </c>
      <c r="D1205" s="61">
        <v>0</v>
      </c>
      <c r="E1205" s="143" t="str">
        <f t="shared" si="21"/>
        <v>-</v>
      </c>
    </row>
    <row r="1206" spans="1:5" s="57" customFormat="1" ht="16.5" customHeight="1">
      <c r="A1206" s="56">
        <v>2170399</v>
      </c>
      <c r="B1206" s="61" t="s">
        <v>987</v>
      </c>
      <c r="C1206" s="61">
        <v>212</v>
      </c>
      <c r="D1206" s="61">
        <v>486</v>
      </c>
      <c r="E1206" s="143">
        <f t="shared" si="21"/>
        <v>0.43621399176954734</v>
      </c>
    </row>
    <row r="1207" spans="1:5" s="57" customFormat="1" ht="16.5" customHeight="1">
      <c r="A1207" s="56">
        <v>21704</v>
      </c>
      <c r="B1207" s="61" t="s">
        <v>988</v>
      </c>
      <c r="C1207" s="61">
        <f>SUM(C1208:C1209)</f>
        <v>0</v>
      </c>
      <c r="D1207" s="61">
        <v>0</v>
      </c>
      <c r="E1207" s="143" t="str">
        <f t="shared" si="21"/>
        <v>-</v>
      </c>
    </row>
    <row r="1208" spans="1:5" s="57" customFormat="1" ht="16.5" customHeight="1">
      <c r="A1208" s="56">
        <v>2170401</v>
      </c>
      <c r="B1208" s="61" t="s">
        <v>989</v>
      </c>
      <c r="C1208" s="61">
        <v>0</v>
      </c>
      <c r="D1208" s="61">
        <v>0</v>
      </c>
      <c r="E1208" s="143" t="str">
        <f t="shared" si="21"/>
        <v>-</v>
      </c>
    </row>
    <row r="1209" spans="1:5" s="57" customFormat="1" ht="16.5" customHeight="1">
      <c r="A1209" s="56">
        <v>2170499</v>
      </c>
      <c r="B1209" s="61" t="s">
        <v>990</v>
      </c>
      <c r="C1209" s="61">
        <v>0</v>
      </c>
      <c r="D1209" s="61">
        <v>0</v>
      </c>
      <c r="E1209" s="143" t="str">
        <f t="shared" si="21"/>
        <v>-</v>
      </c>
    </row>
    <row r="1210" spans="1:5" s="57" customFormat="1" ht="16.5" customHeight="1">
      <c r="A1210" s="56">
        <v>21799</v>
      </c>
      <c r="B1210" s="61" t="s">
        <v>991</v>
      </c>
      <c r="C1210" s="61">
        <f>C1211</f>
        <v>30</v>
      </c>
      <c r="D1210" s="61">
        <v>94</v>
      </c>
      <c r="E1210" s="143">
        <f t="shared" si="21"/>
        <v>0.3191489361702128</v>
      </c>
    </row>
    <row r="1211" spans="1:5" s="57" customFormat="1" ht="16.5" customHeight="1">
      <c r="A1211" s="56">
        <v>2179901</v>
      </c>
      <c r="B1211" s="61" t="s">
        <v>992</v>
      </c>
      <c r="C1211" s="61">
        <v>30</v>
      </c>
      <c r="D1211" s="61">
        <v>94</v>
      </c>
      <c r="E1211" s="143">
        <f t="shared" si="21"/>
        <v>0.3191489361702128</v>
      </c>
    </row>
    <row r="1212" spans="1:5" s="57" customFormat="1" ht="16.5" customHeight="1">
      <c r="A1212" s="56">
        <v>219</v>
      </c>
      <c r="B1212" s="61" t="s">
        <v>993</v>
      </c>
      <c r="C1212" s="61">
        <f>SUM(C1213:C1221)</f>
        <v>30</v>
      </c>
      <c r="D1212" s="61">
        <v>0</v>
      </c>
      <c r="E1212" s="143" t="str">
        <f t="shared" si="21"/>
        <v>-</v>
      </c>
    </row>
    <row r="1213" spans="1:5" s="57" customFormat="1" ht="16.5" customHeight="1">
      <c r="A1213" s="56">
        <v>21901</v>
      </c>
      <c r="B1213" s="61" t="s">
        <v>994</v>
      </c>
      <c r="C1213" s="61">
        <v>0</v>
      </c>
      <c r="D1213" s="61">
        <v>0</v>
      </c>
      <c r="E1213" s="143" t="str">
        <f t="shared" si="21"/>
        <v>-</v>
      </c>
    </row>
    <row r="1214" spans="1:5" s="57" customFormat="1" ht="16.5" customHeight="1">
      <c r="A1214" s="56">
        <v>21902</v>
      </c>
      <c r="B1214" s="61" t="s">
        <v>995</v>
      </c>
      <c r="C1214" s="61">
        <v>0</v>
      </c>
      <c r="D1214" s="61">
        <v>0</v>
      </c>
      <c r="E1214" s="143" t="str">
        <f t="shared" si="21"/>
        <v>-</v>
      </c>
    </row>
    <row r="1215" spans="1:5" s="57" customFormat="1" ht="16.5" customHeight="1">
      <c r="A1215" s="56">
        <v>21903</v>
      </c>
      <c r="B1215" s="61" t="s">
        <v>996</v>
      </c>
      <c r="C1215" s="61">
        <v>0</v>
      </c>
      <c r="D1215" s="61">
        <v>0</v>
      </c>
      <c r="E1215" s="143" t="str">
        <f t="shared" si="21"/>
        <v>-</v>
      </c>
    </row>
    <row r="1216" spans="1:5" s="57" customFormat="1" ht="16.5" customHeight="1">
      <c r="A1216" s="56">
        <v>21904</v>
      </c>
      <c r="B1216" s="61" t="s">
        <v>997</v>
      </c>
      <c r="C1216" s="61">
        <v>0</v>
      </c>
      <c r="D1216" s="61">
        <v>0</v>
      </c>
      <c r="E1216" s="143" t="str">
        <f t="shared" si="21"/>
        <v>-</v>
      </c>
    </row>
    <row r="1217" spans="1:5" s="57" customFormat="1" ht="16.5" customHeight="1">
      <c r="A1217" s="56">
        <v>21905</v>
      </c>
      <c r="B1217" s="61" t="s">
        <v>998</v>
      </c>
      <c r="C1217" s="61">
        <v>0</v>
      </c>
      <c r="D1217" s="61">
        <v>0</v>
      </c>
      <c r="E1217" s="143" t="str">
        <f t="shared" si="21"/>
        <v>-</v>
      </c>
    </row>
    <row r="1218" spans="1:5" s="57" customFormat="1" ht="16.5" customHeight="1">
      <c r="A1218" s="56">
        <v>21906</v>
      </c>
      <c r="B1218" s="61" t="s">
        <v>726</v>
      </c>
      <c r="C1218" s="61">
        <v>0</v>
      </c>
      <c r="D1218" s="61">
        <v>0</v>
      </c>
      <c r="E1218" s="143" t="str">
        <f t="shared" si="21"/>
        <v>-</v>
      </c>
    </row>
    <row r="1219" spans="1:5" s="57" customFormat="1" ht="16.5" customHeight="1">
      <c r="A1219" s="56">
        <v>21907</v>
      </c>
      <c r="B1219" s="61" t="s">
        <v>999</v>
      </c>
      <c r="C1219" s="61">
        <v>0</v>
      </c>
      <c r="D1219" s="61">
        <v>0</v>
      </c>
      <c r="E1219" s="143" t="str">
        <f t="shared" si="21"/>
        <v>-</v>
      </c>
    </row>
    <row r="1220" spans="1:5" s="57" customFormat="1" ht="16.5" customHeight="1">
      <c r="A1220" s="56">
        <v>21908</v>
      </c>
      <c r="B1220" s="61" t="s">
        <v>1000</v>
      </c>
      <c r="C1220" s="61">
        <v>0</v>
      </c>
      <c r="D1220" s="61">
        <v>0</v>
      </c>
      <c r="E1220" s="143" t="str">
        <f t="shared" si="21"/>
        <v>-</v>
      </c>
    </row>
    <row r="1221" spans="1:5" s="57" customFormat="1" ht="16.5" customHeight="1">
      <c r="A1221" s="56">
        <v>21999</v>
      </c>
      <c r="B1221" s="61" t="s">
        <v>1001</v>
      </c>
      <c r="C1221" s="61">
        <v>30</v>
      </c>
      <c r="D1221" s="61">
        <v>0</v>
      </c>
      <c r="E1221" s="143" t="str">
        <f t="shared" si="21"/>
        <v>-</v>
      </c>
    </row>
    <row r="1222" spans="1:5" s="57" customFormat="1" ht="16.5" customHeight="1">
      <c r="A1222" s="56">
        <v>220</v>
      </c>
      <c r="B1222" s="61" t="s">
        <v>1002</v>
      </c>
      <c r="C1222" s="61">
        <f>SUM(C1223,C1243,C1263,C1272,C1285,C1300)</f>
        <v>35149</v>
      </c>
      <c r="D1222" s="61">
        <v>82631</v>
      </c>
      <c r="E1222" s="143">
        <f t="shared" si="21"/>
        <v>0.42537304401495807</v>
      </c>
    </row>
    <row r="1223" spans="1:5" s="57" customFormat="1" ht="16.5" customHeight="1">
      <c r="A1223" s="56">
        <v>22001</v>
      </c>
      <c r="B1223" s="61" t="s">
        <v>1003</v>
      </c>
      <c r="C1223" s="61">
        <f>SUM(C1224:C1242)</f>
        <v>34293</v>
      </c>
      <c r="D1223" s="61">
        <v>81642</v>
      </c>
      <c r="E1223" s="143">
        <f t="shared" si="21"/>
        <v>0.42004115528771957</v>
      </c>
    </row>
    <row r="1224" spans="1:5" s="57" customFormat="1" ht="16.5" customHeight="1">
      <c r="A1224" s="56">
        <v>2200101</v>
      </c>
      <c r="B1224" s="61" t="s">
        <v>59</v>
      </c>
      <c r="C1224" s="61">
        <v>9059</v>
      </c>
      <c r="D1224" s="61">
        <v>7437</v>
      </c>
      <c r="E1224" s="143">
        <f t="shared" si="21"/>
        <v>1.2180986957106361</v>
      </c>
    </row>
    <row r="1225" spans="1:5" s="57" customFormat="1" ht="16.5" customHeight="1">
      <c r="A1225" s="56">
        <v>2200102</v>
      </c>
      <c r="B1225" s="61" t="s">
        <v>60</v>
      </c>
      <c r="C1225" s="61">
        <v>1171</v>
      </c>
      <c r="D1225" s="61">
        <v>776</v>
      </c>
      <c r="E1225" s="143">
        <f t="shared" si="21"/>
        <v>1.509020618556701</v>
      </c>
    </row>
    <row r="1226" spans="1:5" s="57" customFormat="1" ht="16.5" customHeight="1">
      <c r="A1226" s="56">
        <v>2200103</v>
      </c>
      <c r="B1226" s="61" t="s">
        <v>61</v>
      </c>
      <c r="C1226" s="61">
        <v>0</v>
      </c>
      <c r="D1226" s="61">
        <v>0</v>
      </c>
      <c r="E1226" s="143" t="str">
        <f t="shared" si="21"/>
        <v>-</v>
      </c>
    </row>
    <row r="1227" spans="1:5" s="57" customFormat="1" ht="16.5" customHeight="1">
      <c r="A1227" s="56">
        <v>2200104</v>
      </c>
      <c r="B1227" s="61" t="s">
        <v>1004</v>
      </c>
      <c r="C1227" s="61">
        <v>104</v>
      </c>
      <c r="D1227" s="61">
        <v>1095</v>
      </c>
      <c r="E1227" s="143">
        <f t="shared" si="21"/>
        <v>0.09497716894977169</v>
      </c>
    </row>
    <row r="1228" spans="1:5" s="57" customFormat="1" ht="16.5" customHeight="1">
      <c r="A1228" s="56">
        <v>2200105</v>
      </c>
      <c r="B1228" s="61" t="s">
        <v>1005</v>
      </c>
      <c r="C1228" s="61">
        <v>248</v>
      </c>
      <c r="D1228" s="61">
        <v>203</v>
      </c>
      <c r="E1228" s="143">
        <f t="shared" si="21"/>
        <v>1.2216748768472907</v>
      </c>
    </row>
    <row r="1229" spans="1:5" s="57" customFormat="1" ht="16.5" customHeight="1">
      <c r="A1229" s="56">
        <v>2200106</v>
      </c>
      <c r="B1229" s="61" t="s">
        <v>1006</v>
      </c>
      <c r="C1229" s="61">
        <v>4308</v>
      </c>
      <c r="D1229" s="61">
        <v>2224</v>
      </c>
      <c r="E1229" s="143">
        <f aca="true" t="shared" si="22" ref="E1229:E1292">IF(D1229=0,"-",C1229/D1229)</f>
        <v>1.9370503597122302</v>
      </c>
    </row>
    <row r="1230" spans="1:5" s="57" customFormat="1" ht="16.5" customHeight="1">
      <c r="A1230" s="56">
        <v>2200107</v>
      </c>
      <c r="B1230" s="61" t="s">
        <v>1007</v>
      </c>
      <c r="C1230" s="61">
        <v>0</v>
      </c>
      <c r="D1230" s="61">
        <v>0</v>
      </c>
      <c r="E1230" s="143" t="str">
        <f t="shared" si="22"/>
        <v>-</v>
      </c>
    </row>
    <row r="1231" spans="1:5" s="57" customFormat="1" ht="16.5" customHeight="1">
      <c r="A1231" s="56">
        <v>2200108</v>
      </c>
      <c r="B1231" s="61" t="s">
        <v>1008</v>
      </c>
      <c r="C1231" s="61">
        <v>347</v>
      </c>
      <c r="D1231" s="61">
        <v>193</v>
      </c>
      <c r="E1231" s="143">
        <f t="shared" si="22"/>
        <v>1.7979274611398963</v>
      </c>
    </row>
    <row r="1232" spans="1:5" s="57" customFormat="1" ht="16.5" customHeight="1">
      <c r="A1232" s="56">
        <v>2200109</v>
      </c>
      <c r="B1232" s="61" t="s">
        <v>1009</v>
      </c>
      <c r="C1232" s="61">
        <v>165</v>
      </c>
      <c r="D1232" s="61">
        <v>70</v>
      </c>
      <c r="E1232" s="143">
        <f t="shared" si="22"/>
        <v>2.357142857142857</v>
      </c>
    </row>
    <row r="1233" spans="1:5" s="57" customFormat="1" ht="16.5" customHeight="1">
      <c r="A1233" s="56">
        <v>2200110</v>
      </c>
      <c r="B1233" s="61" t="s">
        <v>1010</v>
      </c>
      <c r="C1233" s="61">
        <v>1109</v>
      </c>
      <c r="D1233" s="61">
        <v>14790</v>
      </c>
      <c r="E1233" s="143">
        <f t="shared" si="22"/>
        <v>0.07498309668695065</v>
      </c>
    </row>
    <row r="1234" spans="1:5" s="57" customFormat="1" ht="16.5" customHeight="1">
      <c r="A1234" s="56">
        <v>2200111</v>
      </c>
      <c r="B1234" s="61" t="s">
        <v>1011</v>
      </c>
      <c r="C1234" s="61">
        <v>4557</v>
      </c>
      <c r="D1234" s="61">
        <v>5851</v>
      </c>
      <c r="E1234" s="143">
        <f t="shared" si="22"/>
        <v>0.7788412237224406</v>
      </c>
    </row>
    <row r="1235" spans="1:5" s="57" customFormat="1" ht="16.5" customHeight="1">
      <c r="A1235" s="56">
        <v>2200112</v>
      </c>
      <c r="B1235" s="61" t="s">
        <v>1012</v>
      </c>
      <c r="C1235" s="61">
        <v>11</v>
      </c>
      <c r="D1235" s="61">
        <v>407</v>
      </c>
      <c r="E1235" s="143">
        <f t="shared" si="22"/>
        <v>0.02702702702702703</v>
      </c>
    </row>
    <row r="1236" spans="1:5" s="57" customFormat="1" ht="16.5" customHeight="1">
      <c r="A1236" s="56">
        <v>2200113</v>
      </c>
      <c r="B1236" s="61" t="s">
        <v>1013</v>
      </c>
      <c r="C1236" s="61">
        <v>18</v>
      </c>
      <c r="D1236" s="61">
        <v>19</v>
      </c>
      <c r="E1236" s="143">
        <f t="shared" si="22"/>
        <v>0.9473684210526315</v>
      </c>
    </row>
    <row r="1237" spans="1:5" s="57" customFormat="1" ht="16.5" customHeight="1">
      <c r="A1237" s="56">
        <v>2200114</v>
      </c>
      <c r="B1237" s="61" t="s">
        <v>1014</v>
      </c>
      <c r="C1237" s="61">
        <v>1054</v>
      </c>
      <c r="D1237" s="61">
        <v>25</v>
      </c>
      <c r="E1237" s="143">
        <f t="shared" si="22"/>
        <v>42.16</v>
      </c>
    </row>
    <row r="1238" spans="1:5" s="57" customFormat="1" ht="16.5" customHeight="1">
      <c r="A1238" s="56">
        <v>2200115</v>
      </c>
      <c r="B1238" s="61" t="s">
        <v>1015</v>
      </c>
      <c r="C1238" s="61">
        <v>0</v>
      </c>
      <c r="D1238" s="61">
        <v>0</v>
      </c>
      <c r="E1238" s="143" t="str">
        <f t="shared" si="22"/>
        <v>-</v>
      </c>
    </row>
    <row r="1239" spans="1:5" s="57" customFormat="1" ht="16.5" customHeight="1">
      <c r="A1239" s="56">
        <v>2200116</v>
      </c>
      <c r="B1239" s="61" t="s">
        <v>1016</v>
      </c>
      <c r="C1239" s="61">
        <v>0</v>
      </c>
      <c r="D1239" s="61">
        <v>0</v>
      </c>
      <c r="E1239" s="143" t="str">
        <f t="shared" si="22"/>
        <v>-</v>
      </c>
    </row>
    <row r="1240" spans="1:5" s="57" customFormat="1" ht="16.5" customHeight="1">
      <c r="A1240" s="56">
        <v>2200119</v>
      </c>
      <c r="B1240" s="61" t="s">
        <v>1017</v>
      </c>
      <c r="C1240" s="61">
        <v>0</v>
      </c>
      <c r="D1240" s="61">
        <v>0</v>
      </c>
      <c r="E1240" s="143" t="str">
        <f t="shared" si="22"/>
        <v>-</v>
      </c>
    </row>
    <row r="1241" spans="1:5" s="57" customFormat="1" ht="16.5" customHeight="1">
      <c r="A1241" s="56">
        <v>2200150</v>
      </c>
      <c r="B1241" s="61" t="s">
        <v>68</v>
      </c>
      <c r="C1241" s="61">
        <v>229</v>
      </c>
      <c r="D1241" s="61">
        <v>178</v>
      </c>
      <c r="E1241" s="143">
        <f t="shared" si="22"/>
        <v>1.2865168539325842</v>
      </c>
    </row>
    <row r="1242" spans="1:5" s="57" customFormat="1" ht="16.5" customHeight="1">
      <c r="A1242" s="56">
        <v>2200199</v>
      </c>
      <c r="B1242" s="61" t="s">
        <v>1018</v>
      </c>
      <c r="C1242" s="61">
        <v>11913</v>
      </c>
      <c r="D1242" s="61">
        <v>48374</v>
      </c>
      <c r="E1242" s="143">
        <f t="shared" si="22"/>
        <v>0.2462686567164179</v>
      </c>
    </row>
    <row r="1243" spans="1:5" s="57" customFormat="1" ht="16.5" customHeight="1">
      <c r="A1243" s="56">
        <v>22002</v>
      </c>
      <c r="B1243" s="61" t="s">
        <v>1019</v>
      </c>
      <c r="C1243" s="61">
        <f>SUM(C1244:C1262)</f>
        <v>0</v>
      </c>
      <c r="D1243" s="61">
        <v>0</v>
      </c>
      <c r="E1243" s="143" t="str">
        <f t="shared" si="22"/>
        <v>-</v>
      </c>
    </row>
    <row r="1244" spans="1:5" s="57" customFormat="1" ht="16.5" customHeight="1">
      <c r="A1244" s="56">
        <v>2200201</v>
      </c>
      <c r="B1244" s="61" t="s">
        <v>59</v>
      </c>
      <c r="C1244" s="61">
        <v>0</v>
      </c>
      <c r="D1244" s="61">
        <v>0</v>
      </c>
      <c r="E1244" s="143" t="str">
        <f t="shared" si="22"/>
        <v>-</v>
      </c>
    </row>
    <row r="1245" spans="1:5" s="57" customFormat="1" ht="16.5" customHeight="1">
      <c r="A1245" s="56">
        <v>2200202</v>
      </c>
      <c r="B1245" s="61" t="s">
        <v>60</v>
      </c>
      <c r="C1245" s="61">
        <v>0</v>
      </c>
      <c r="D1245" s="61">
        <v>0</v>
      </c>
      <c r="E1245" s="143" t="str">
        <f t="shared" si="22"/>
        <v>-</v>
      </c>
    </row>
    <row r="1246" spans="1:5" s="57" customFormat="1" ht="16.5" customHeight="1">
      <c r="A1246" s="56">
        <v>2200203</v>
      </c>
      <c r="B1246" s="61" t="s">
        <v>61</v>
      </c>
      <c r="C1246" s="61">
        <v>0</v>
      </c>
      <c r="D1246" s="61">
        <v>0</v>
      </c>
      <c r="E1246" s="143" t="str">
        <f t="shared" si="22"/>
        <v>-</v>
      </c>
    </row>
    <row r="1247" spans="1:5" s="57" customFormat="1" ht="16.5" customHeight="1">
      <c r="A1247" s="56">
        <v>2200204</v>
      </c>
      <c r="B1247" s="61" t="s">
        <v>1020</v>
      </c>
      <c r="C1247" s="61">
        <v>0</v>
      </c>
      <c r="D1247" s="61">
        <v>0</v>
      </c>
      <c r="E1247" s="143" t="str">
        <f t="shared" si="22"/>
        <v>-</v>
      </c>
    </row>
    <row r="1248" spans="1:5" s="57" customFormat="1" ht="16.5" customHeight="1">
      <c r="A1248" s="56">
        <v>2200205</v>
      </c>
      <c r="B1248" s="61" t="s">
        <v>1021</v>
      </c>
      <c r="C1248" s="61">
        <v>0</v>
      </c>
      <c r="D1248" s="61">
        <v>0</v>
      </c>
      <c r="E1248" s="143" t="str">
        <f t="shared" si="22"/>
        <v>-</v>
      </c>
    </row>
    <row r="1249" spans="1:5" s="57" customFormat="1" ht="16.5" customHeight="1">
      <c r="A1249" s="56">
        <v>2200206</v>
      </c>
      <c r="B1249" s="61" t="s">
        <v>1022</v>
      </c>
      <c r="C1249" s="61">
        <v>0</v>
      </c>
      <c r="D1249" s="61">
        <v>0</v>
      </c>
      <c r="E1249" s="143" t="str">
        <f t="shared" si="22"/>
        <v>-</v>
      </c>
    </row>
    <row r="1250" spans="1:5" s="57" customFormat="1" ht="16.5" customHeight="1">
      <c r="A1250" s="56">
        <v>2200207</v>
      </c>
      <c r="B1250" s="61" t="s">
        <v>1023</v>
      </c>
      <c r="C1250" s="61">
        <v>0</v>
      </c>
      <c r="D1250" s="61">
        <v>0</v>
      </c>
      <c r="E1250" s="143" t="str">
        <f t="shared" si="22"/>
        <v>-</v>
      </c>
    </row>
    <row r="1251" spans="1:5" s="57" customFormat="1" ht="16.5" customHeight="1">
      <c r="A1251" s="56">
        <v>2200208</v>
      </c>
      <c r="B1251" s="61" t="s">
        <v>1024</v>
      </c>
      <c r="C1251" s="61">
        <v>0</v>
      </c>
      <c r="D1251" s="61">
        <v>0</v>
      </c>
      <c r="E1251" s="143" t="str">
        <f t="shared" si="22"/>
        <v>-</v>
      </c>
    </row>
    <row r="1252" spans="1:5" s="57" customFormat="1" ht="16.5" customHeight="1">
      <c r="A1252" s="56">
        <v>2200209</v>
      </c>
      <c r="B1252" s="61" t="s">
        <v>1025</v>
      </c>
      <c r="C1252" s="61">
        <v>0</v>
      </c>
      <c r="D1252" s="61">
        <v>0</v>
      </c>
      <c r="E1252" s="143" t="str">
        <f t="shared" si="22"/>
        <v>-</v>
      </c>
    </row>
    <row r="1253" spans="1:5" s="57" customFormat="1" ht="16.5" customHeight="1">
      <c r="A1253" s="56">
        <v>2200210</v>
      </c>
      <c r="B1253" s="61" t="s">
        <v>1026</v>
      </c>
      <c r="C1253" s="61">
        <v>0</v>
      </c>
      <c r="D1253" s="61">
        <v>0</v>
      </c>
      <c r="E1253" s="143" t="str">
        <f t="shared" si="22"/>
        <v>-</v>
      </c>
    </row>
    <row r="1254" spans="1:5" s="57" customFormat="1" ht="16.5" customHeight="1">
      <c r="A1254" s="56">
        <v>2200211</v>
      </c>
      <c r="B1254" s="61" t="s">
        <v>1027</v>
      </c>
      <c r="C1254" s="61">
        <v>0</v>
      </c>
      <c r="D1254" s="61">
        <v>0</v>
      </c>
      <c r="E1254" s="143" t="str">
        <f t="shared" si="22"/>
        <v>-</v>
      </c>
    </row>
    <row r="1255" spans="1:5" s="57" customFormat="1" ht="16.5" customHeight="1">
      <c r="A1255" s="56">
        <v>2200212</v>
      </c>
      <c r="B1255" s="61" t="s">
        <v>1028</v>
      </c>
      <c r="C1255" s="61">
        <v>0</v>
      </c>
      <c r="D1255" s="61">
        <v>0</v>
      </c>
      <c r="E1255" s="143" t="str">
        <f t="shared" si="22"/>
        <v>-</v>
      </c>
    </row>
    <row r="1256" spans="1:5" s="57" customFormat="1" ht="16.5" customHeight="1">
      <c r="A1256" s="56">
        <v>2200213</v>
      </c>
      <c r="B1256" s="61" t="s">
        <v>1029</v>
      </c>
      <c r="C1256" s="61">
        <v>0</v>
      </c>
      <c r="D1256" s="61">
        <v>0</v>
      </c>
      <c r="E1256" s="143" t="str">
        <f t="shared" si="22"/>
        <v>-</v>
      </c>
    </row>
    <row r="1257" spans="1:5" s="57" customFormat="1" ht="16.5" customHeight="1">
      <c r="A1257" s="56">
        <v>2200215</v>
      </c>
      <c r="B1257" s="61" t="s">
        <v>1030</v>
      </c>
      <c r="C1257" s="61">
        <v>0</v>
      </c>
      <c r="D1257" s="61">
        <v>0</v>
      </c>
      <c r="E1257" s="143" t="str">
        <f t="shared" si="22"/>
        <v>-</v>
      </c>
    </row>
    <row r="1258" spans="1:5" s="57" customFormat="1" ht="16.5" customHeight="1">
      <c r="A1258" s="56">
        <v>2200216</v>
      </c>
      <c r="B1258" s="61" t="s">
        <v>1031</v>
      </c>
      <c r="C1258" s="61">
        <v>0</v>
      </c>
      <c r="D1258" s="61">
        <v>0</v>
      </c>
      <c r="E1258" s="143" t="str">
        <f t="shared" si="22"/>
        <v>-</v>
      </c>
    </row>
    <row r="1259" spans="1:5" s="57" customFormat="1" ht="16.5" customHeight="1">
      <c r="A1259" s="56">
        <v>2200217</v>
      </c>
      <c r="B1259" s="61" t="s">
        <v>1032</v>
      </c>
      <c r="C1259" s="61">
        <v>0</v>
      </c>
      <c r="D1259" s="61">
        <v>0</v>
      </c>
      <c r="E1259" s="143" t="str">
        <f t="shared" si="22"/>
        <v>-</v>
      </c>
    </row>
    <row r="1260" spans="1:5" s="57" customFormat="1" ht="16.5" customHeight="1">
      <c r="A1260" s="56">
        <v>2200218</v>
      </c>
      <c r="B1260" s="61" t="s">
        <v>1033</v>
      </c>
      <c r="C1260" s="61">
        <v>0</v>
      </c>
      <c r="D1260" s="61"/>
      <c r="E1260" s="143" t="str">
        <f t="shared" si="22"/>
        <v>-</v>
      </c>
    </row>
    <row r="1261" spans="1:5" s="57" customFormat="1" ht="16.5" customHeight="1">
      <c r="A1261" s="56">
        <v>2200250</v>
      </c>
      <c r="B1261" s="61" t="s">
        <v>68</v>
      </c>
      <c r="C1261" s="61">
        <v>0</v>
      </c>
      <c r="D1261" s="61">
        <v>0</v>
      </c>
      <c r="E1261" s="143" t="str">
        <f t="shared" si="22"/>
        <v>-</v>
      </c>
    </row>
    <row r="1262" spans="1:5" s="57" customFormat="1" ht="16.5" customHeight="1">
      <c r="A1262" s="56">
        <v>2200299</v>
      </c>
      <c r="B1262" s="61" t="s">
        <v>1034</v>
      </c>
      <c r="C1262" s="61">
        <v>0</v>
      </c>
      <c r="D1262" s="61">
        <v>0</v>
      </c>
      <c r="E1262" s="143" t="str">
        <f t="shared" si="22"/>
        <v>-</v>
      </c>
    </row>
    <row r="1263" spans="1:5" s="57" customFormat="1" ht="16.5" customHeight="1">
      <c r="A1263" s="56">
        <v>22003</v>
      </c>
      <c r="B1263" s="61" t="s">
        <v>1035</v>
      </c>
      <c r="C1263" s="61">
        <f>SUM(C1264:C1271)</f>
        <v>0</v>
      </c>
      <c r="D1263" s="61">
        <v>0</v>
      </c>
      <c r="E1263" s="143" t="str">
        <f t="shared" si="22"/>
        <v>-</v>
      </c>
    </row>
    <row r="1264" spans="1:5" s="57" customFormat="1" ht="16.5" customHeight="1">
      <c r="A1264" s="56">
        <v>2200301</v>
      </c>
      <c r="B1264" s="61" t="s">
        <v>59</v>
      </c>
      <c r="C1264" s="61">
        <v>0</v>
      </c>
      <c r="D1264" s="61">
        <v>0</v>
      </c>
      <c r="E1264" s="143" t="str">
        <f t="shared" si="22"/>
        <v>-</v>
      </c>
    </row>
    <row r="1265" spans="1:5" s="57" customFormat="1" ht="16.5" customHeight="1">
      <c r="A1265" s="56">
        <v>2200302</v>
      </c>
      <c r="B1265" s="61" t="s">
        <v>60</v>
      </c>
      <c r="C1265" s="61">
        <v>0</v>
      </c>
      <c r="D1265" s="61">
        <v>0</v>
      </c>
      <c r="E1265" s="143" t="str">
        <f t="shared" si="22"/>
        <v>-</v>
      </c>
    </row>
    <row r="1266" spans="1:5" s="57" customFormat="1" ht="16.5" customHeight="1">
      <c r="A1266" s="56">
        <v>2200303</v>
      </c>
      <c r="B1266" s="61" t="s">
        <v>61</v>
      </c>
      <c r="C1266" s="61">
        <v>0</v>
      </c>
      <c r="D1266" s="61">
        <v>0</v>
      </c>
      <c r="E1266" s="143" t="str">
        <f t="shared" si="22"/>
        <v>-</v>
      </c>
    </row>
    <row r="1267" spans="1:5" s="57" customFormat="1" ht="16.5" customHeight="1">
      <c r="A1267" s="56">
        <v>2200304</v>
      </c>
      <c r="B1267" s="61" t="s">
        <v>1036</v>
      </c>
      <c r="C1267" s="61">
        <v>0</v>
      </c>
      <c r="D1267" s="61">
        <v>0</v>
      </c>
      <c r="E1267" s="143" t="str">
        <f t="shared" si="22"/>
        <v>-</v>
      </c>
    </row>
    <row r="1268" spans="1:5" s="57" customFormat="1" ht="16.5" customHeight="1">
      <c r="A1268" s="56">
        <v>2200305</v>
      </c>
      <c r="B1268" s="61" t="s">
        <v>1037</v>
      </c>
      <c r="C1268" s="61">
        <v>0</v>
      </c>
      <c r="D1268" s="61">
        <v>0</v>
      </c>
      <c r="E1268" s="143" t="str">
        <f t="shared" si="22"/>
        <v>-</v>
      </c>
    </row>
    <row r="1269" spans="1:5" s="57" customFormat="1" ht="16.5" customHeight="1">
      <c r="A1269" s="56">
        <v>2200306</v>
      </c>
      <c r="B1269" s="61" t="s">
        <v>1038</v>
      </c>
      <c r="C1269" s="61">
        <v>0</v>
      </c>
      <c r="D1269" s="61">
        <v>0</v>
      </c>
      <c r="E1269" s="143" t="str">
        <f t="shared" si="22"/>
        <v>-</v>
      </c>
    </row>
    <row r="1270" spans="1:5" s="57" customFormat="1" ht="16.5" customHeight="1">
      <c r="A1270" s="56">
        <v>2200350</v>
      </c>
      <c r="B1270" s="61" t="s">
        <v>68</v>
      </c>
      <c r="C1270" s="61">
        <v>0</v>
      </c>
      <c r="D1270" s="61">
        <v>0</v>
      </c>
      <c r="E1270" s="143" t="str">
        <f t="shared" si="22"/>
        <v>-</v>
      </c>
    </row>
    <row r="1271" spans="1:5" s="57" customFormat="1" ht="16.5" customHeight="1">
      <c r="A1271" s="56">
        <v>2200399</v>
      </c>
      <c r="B1271" s="61" t="s">
        <v>1039</v>
      </c>
      <c r="C1271" s="61">
        <v>0</v>
      </c>
      <c r="D1271" s="61">
        <v>0</v>
      </c>
      <c r="E1271" s="143" t="str">
        <f t="shared" si="22"/>
        <v>-</v>
      </c>
    </row>
    <row r="1272" spans="1:5" s="57" customFormat="1" ht="16.5" customHeight="1">
      <c r="A1272" s="56">
        <v>22004</v>
      </c>
      <c r="B1272" s="61" t="s">
        <v>1040</v>
      </c>
      <c r="C1272" s="61">
        <f>SUM(C1273:C1284)</f>
        <v>296</v>
      </c>
      <c r="D1272" s="61">
        <v>258</v>
      </c>
      <c r="E1272" s="143">
        <f t="shared" si="22"/>
        <v>1.1472868217054264</v>
      </c>
    </row>
    <row r="1273" spans="1:5" s="57" customFormat="1" ht="16.5" customHeight="1">
      <c r="A1273" s="56">
        <v>2200401</v>
      </c>
      <c r="B1273" s="61" t="s">
        <v>59</v>
      </c>
      <c r="C1273" s="61">
        <v>173</v>
      </c>
      <c r="D1273" s="61">
        <v>179</v>
      </c>
      <c r="E1273" s="143">
        <f t="shared" si="22"/>
        <v>0.9664804469273743</v>
      </c>
    </row>
    <row r="1274" spans="1:5" s="57" customFormat="1" ht="16.5" customHeight="1">
      <c r="A1274" s="56">
        <v>2200402</v>
      </c>
      <c r="B1274" s="61" t="s">
        <v>60</v>
      </c>
      <c r="C1274" s="61">
        <v>22</v>
      </c>
      <c r="D1274" s="61">
        <v>22</v>
      </c>
      <c r="E1274" s="143">
        <f t="shared" si="22"/>
        <v>1</v>
      </c>
    </row>
    <row r="1275" spans="1:5" s="57" customFormat="1" ht="16.5" customHeight="1">
      <c r="A1275" s="56">
        <v>2200403</v>
      </c>
      <c r="B1275" s="61" t="s">
        <v>61</v>
      </c>
      <c r="C1275" s="61">
        <v>0</v>
      </c>
      <c r="D1275" s="61">
        <v>0</v>
      </c>
      <c r="E1275" s="143" t="str">
        <f t="shared" si="22"/>
        <v>-</v>
      </c>
    </row>
    <row r="1276" spans="1:5" s="57" customFormat="1" ht="16.5" customHeight="1">
      <c r="A1276" s="56">
        <v>2200404</v>
      </c>
      <c r="B1276" s="61" t="s">
        <v>1041</v>
      </c>
      <c r="C1276" s="61">
        <v>54</v>
      </c>
      <c r="D1276" s="61">
        <v>23</v>
      </c>
      <c r="E1276" s="143">
        <f t="shared" si="22"/>
        <v>2.347826086956522</v>
      </c>
    </row>
    <row r="1277" spans="1:5" s="57" customFormat="1" ht="16.5" customHeight="1">
      <c r="A1277" s="56">
        <v>2200405</v>
      </c>
      <c r="B1277" s="61" t="s">
        <v>1042</v>
      </c>
      <c r="C1277" s="61">
        <v>0</v>
      </c>
      <c r="D1277" s="61">
        <v>0</v>
      </c>
      <c r="E1277" s="143" t="str">
        <f t="shared" si="22"/>
        <v>-</v>
      </c>
    </row>
    <row r="1278" spans="1:5" s="57" customFormat="1" ht="16.5" customHeight="1">
      <c r="A1278" s="56">
        <v>2200406</v>
      </c>
      <c r="B1278" s="61" t="s">
        <v>1043</v>
      </c>
      <c r="C1278" s="61">
        <v>15</v>
      </c>
      <c r="D1278" s="61">
        <v>0</v>
      </c>
      <c r="E1278" s="143" t="str">
        <f t="shared" si="22"/>
        <v>-</v>
      </c>
    </row>
    <row r="1279" spans="1:5" s="57" customFormat="1" ht="16.5" customHeight="1">
      <c r="A1279" s="56">
        <v>2200407</v>
      </c>
      <c r="B1279" s="61" t="s">
        <v>1044</v>
      </c>
      <c r="C1279" s="61">
        <v>5</v>
      </c>
      <c r="D1279" s="61">
        <v>5</v>
      </c>
      <c r="E1279" s="143">
        <f t="shared" si="22"/>
        <v>1</v>
      </c>
    </row>
    <row r="1280" spans="1:5" s="57" customFormat="1" ht="16.5" customHeight="1">
      <c r="A1280" s="56">
        <v>2200408</v>
      </c>
      <c r="B1280" s="61" t="s">
        <v>1045</v>
      </c>
      <c r="C1280" s="61">
        <v>0</v>
      </c>
      <c r="D1280" s="61">
        <v>0</v>
      </c>
      <c r="E1280" s="143" t="str">
        <f t="shared" si="22"/>
        <v>-</v>
      </c>
    </row>
    <row r="1281" spans="1:5" s="57" customFormat="1" ht="16.5" customHeight="1">
      <c r="A1281" s="56">
        <v>2200409</v>
      </c>
      <c r="B1281" s="61" t="s">
        <v>1046</v>
      </c>
      <c r="C1281" s="61">
        <v>0</v>
      </c>
      <c r="D1281" s="61">
        <v>0</v>
      </c>
      <c r="E1281" s="143" t="str">
        <f t="shared" si="22"/>
        <v>-</v>
      </c>
    </row>
    <row r="1282" spans="1:5" s="57" customFormat="1" ht="16.5" customHeight="1">
      <c r="A1282" s="56">
        <v>2200410</v>
      </c>
      <c r="B1282" s="61" t="s">
        <v>1047</v>
      </c>
      <c r="C1282" s="61">
        <v>0</v>
      </c>
      <c r="D1282" s="61">
        <v>0</v>
      </c>
      <c r="E1282" s="143" t="str">
        <f t="shared" si="22"/>
        <v>-</v>
      </c>
    </row>
    <row r="1283" spans="1:5" s="57" customFormat="1" ht="16.5" customHeight="1">
      <c r="A1283" s="56">
        <v>2200450</v>
      </c>
      <c r="B1283" s="61" t="s">
        <v>1048</v>
      </c>
      <c r="C1283" s="61">
        <v>0</v>
      </c>
      <c r="D1283" s="61">
        <v>0</v>
      </c>
      <c r="E1283" s="143" t="str">
        <f t="shared" si="22"/>
        <v>-</v>
      </c>
    </row>
    <row r="1284" spans="1:5" s="57" customFormat="1" ht="16.5" customHeight="1">
      <c r="A1284" s="56">
        <v>2200499</v>
      </c>
      <c r="B1284" s="61" t="s">
        <v>1049</v>
      </c>
      <c r="C1284" s="61">
        <v>27</v>
      </c>
      <c r="D1284" s="61">
        <v>29</v>
      </c>
      <c r="E1284" s="143">
        <f t="shared" si="22"/>
        <v>0.9310344827586207</v>
      </c>
    </row>
    <row r="1285" spans="1:5" s="57" customFormat="1" ht="16.5" customHeight="1">
      <c r="A1285" s="56">
        <v>22005</v>
      </c>
      <c r="B1285" s="61" t="s">
        <v>1050</v>
      </c>
      <c r="C1285" s="61">
        <f>SUM(C1286:C1299)</f>
        <v>560</v>
      </c>
      <c r="D1285" s="61">
        <v>731</v>
      </c>
      <c r="E1285" s="143">
        <f t="shared" si="22"/>
        <v>0.7660738714090287</v>
      </c>
    </row>
    <row r="1286" spans="1:5" s="57" customFormat="1" ht="16.5" customHeight="1">
      <c r="A1286" s="56">
        <v>2200501</v>
      </c>
      <c r="B1286" s="61" t="s">
        <v>59</v>
      </c>
      <c r="C1286" s="61">
        <v>120</v>
      </c>
      <c r="D1286" s="61">
        <v>110</v>
      </c>
      <c r="E1286" s="143">
        <f t="shared" si="22"/>
        <v>1.0909090909090908</v>
      </c>
    </row>
    <row r="1287" spans="1:5" s="57" customFormat="1" ht="16.5" customHeight="1">
      <c r="A1287" s="56">
        <v>2200502</v>
      </c>
      <c r="B1287" s="61" t="s">
        <v>60</v>
      </c>
      <c r="C1287" s="61">
        <v>0</v>
      </c>
      <c r="D1287" s="61">
        <v>0</v>
      </c>
      <c r="E1287" s="143" t="str">
        <f t="shared" si="22"/>
        <v>-</v>
      </c>
    </row>
    <row r="1288" spans="1:5" s="57" customFormat="1" ht="16.5" customHeight="1">
      <c r="A1288" s="56">
        <v>2200503</v>
      </c>
      <c r="B1288" s="61" t="s">
        <v>61</v>
      </c>
      <c r="C1288" s="61">
        <v>0</v>
      </c>
      <c r="D1288" s="61">
        <v>0</v>
      </c>
      <c r="E1288" s="143" t="str">
        <f t="shared" si="22"/>
        <v>-</v>
      </c>
    </row>
    <row r="1289" spans="1:5" s="57" customFormat="1" ht="16.5" customHeight="1">
      <c r="A1289" s="56">
        <v>2200504</v>
      </c>
      <c r="B1289" s="61" t="s">
        <v>1051</v>
      </c>
      <c r="C1289" s="61">
        <v>0</v>
      </c>
      <c r="D1289" s="61">
        <v>10</v>
      </c>
      <c r="E1289" s="143">
        <f t="shared" si="22"/>
        <v>0</v>
      </c>
    </row>
    <row r="1290" spans="1:5" s="57" customFormat="1" ht="16.5" customHeight="1">
      <c r="A1290" s="56">
        <v>2200506</v>
      </c>
      <c r="B1290" s="61" t="s">
        <v>1052</v>
      </c>
      <c r="C1290" s="61">
        <v>0</v>
      </c>
      <c r="D1290" s="61">
        <v>0</v>
      </c>
      <c r="E1290" s="143" t="str">
        <f t="shared" si="22"/>
        <v>-</v>
      </c>
    </row>
    <row r="1291" spans="1:5" s="57" customFormat="1" ht="16.5" customHeight="1">
      <c r="A1291" s="56">
        <v>2200507</v>
      </c>
      <c r="B1291" s="61" t="s">
        <v>1053</v>
      </c>
      <c r="C1291" s="61">
        <v>0</v>
      </c>
      <c r="D1291" s="61">
        <v>0</v>
      </c>
      <c r="E1291" s="143" t="str">
        <f t="shared" si="22"/>
        <v>-</v>
      </c>
    </row>
    <row r="1292" spans="1:5" s="57" customFormat="1" ht="16.5" customHeight="1">
      <c r="A1292" s="56">
        <v>2200508</v>
      </c>
      <c r="B1292" s="61" t="s">
        <v>1054</v>
      </c>
      <c r="C1292" s="61">
        <v>10</v>
      </c>
      <c r="D1292" s="61">
        <v>2</v>
      </c>
      <c r="E1292" s="143">
        <f t="shared" si="22"/>
        <v>5</v>
      </c>
    </row>
    <row r="1293" spans="1:5" s="57" customFormat="1" ht="16.5" customHeight="1">
      <c r="A1293" s="56">
        <v>2200509</v>
      </c>
      <c r="B1293" s="61" t="s">
        <v>1055</v>
      </c>
      <c r="C1293" s="61">
        <v>96</v>
      </c>
      <c r="D1293" s="61">
        <v>73</v>
      </c>
      <c r="E1293" s="143">
        <f aca="true" t="shared" si="23" ref="E1293:E1356">IF(D1293=0,"-",C1293/D1293)</f>
        <v>1.3150684931506849</v>
      </c>
    </row>
    <row r="1294" spans="1:5" s="57" customFormat="1" ht="16.5" customHeight="1">
      <c r="A1294" s="56">
        <v>2200510</v>
      </c>
      <c r="B1294" s="61" t="s">
        <v>1056</v>
      </c>
      <c r="C1294" s="61">
        <v>73</v>
      </c>
      <c r="D1294" s="61">
        <v>74</v>
      </c>
      <c r="E1294" s="143">
        <f t="shared" si="23"/>
        <v>0.9864864864864865</v>
      </c>
    </row>
    <row r="1295" spans="1:5" s="57" customFormat="1" ht="16.5" customHeight="1">
      <c r="A1295" s="56">
        <v>2200511</v>
      </c>
      <c r="B1295" s="61" t="s">
        <v>1057</v>
      </c>
      <c r="C1295" s="61">
        <v>10</v>
      </c>
      <c r="D1295" s="61">
        <v>31</v>
      </c>
      <c r="E1295" s="143">
        <f t="shared" si="23"/>
        <v>0.3225806451612903</v>
      </c>
    </row>
    <row r="1296" spans="1:5" s="57" customFormat="1" ht="16.5" customHeight="1">
      <c r="A1296" s="56">
        <v>2200512</v>
      </c>
      <c r="B1296" s="61" t="s">
        <v>1058</v>
      </c>
      <c r="C1296" s="61">
        <v>0</v>
      </c>
      <c r="D1296" s="61">
        <v>0</v>
      </c>
      <c r="E1296" s="143" t="str">
        <f t="shared" si="23"/>
        <v>-</v>
      </c>
    </row>
    <row r="1297" spans="1:5" s="57" customFormat="1" ht="16.5" customHeight="1">
      <c r="A1297" s="56">
        <v>2200513</v>
      </c>
      <c r="B1297" s="61" t="s">
        <v>1059</v>
      </c>
      <c r="C1297" s="61">
        <v>0</v>
      </c>
      <c r="D1297" s="61">
        <v>0</v>
      </c>
      <c r="E1297" s="143" t="str">
        <f t="shared" si="23"/>
        <v>-</v>
      </c>
    </row>
    <row r="1298" spans="1:5" s="57" customFormat="1" ht="16.5" customHeight="1">
      <c r="A1298" s="56">
        <v>2200514</v>
      </c>
      <c r="B1298" s="61" t="s">
        <v>1060</v>
      </c>
      <c r="C1298" s="61">
        <v>0</v>
      </c>
      <c r="D1298" s="61">
        <v>0</v>
      </c>
      <c r="E1298" s="143" t="str">
        <f t="shared" si="23"/>
        <v>-</v>
      </c>
    </row>
    <row r="1299" spans="1:5" s="57" customFormat="1" ht="16.5" customHeight="1">
      <c r="A1299" s="56">
        <v>2200599</v>
      </c>
      <c r="B1299" s="61" t="s">
        <v>1061</v>
      </c>
      <c r="C1299" s="61">
        <v>251</v>
      </c>
      <c r="D1299" s="61">
        <v>431</v>
      </c>
      <c r="E1299" s="143">
        <f t="shared" si="23"/>
        <v>0.5823665893271461</v>
      </c>
    </row>
    <row r="1300" spans="1:5" s="57" customFormat="1" ht="16.5" customHeight="1">
      <c r="A1300" s="56">
        <v>22099</v>
      </c>
      <c r="B1300" s="61" t="s">
        <v>1062</v>
      </c>
      <c r="C1300" s="61">
        <f>C1301</f>
        <v>0</v>
      </c>
      <c r="D1300" s="61">
        <v>0</v>
      </c>
      <c r="E1300" s="143" t="str">
        <f t="shared" si="23"/>
        <v>-</v>
      </c>
    </row>
    <row r="1301" spans="1:5" s="57" customFormat="1" ht="16.5" customHeight="1">
      <c r="A1301" s="56">
        <v>2209901</v>
      </c>
      <c r="B1301" s="61" t="s">
        <v>1063</v>
      </c>
      <c r="C1301" s="61">
        <v>0</v>
      </c>
      <c r="D1301" s="61"/>
      <c r="E1301" s="143" t="str">
        <f t="shared" si="23"/>
        <v>-</v>
      </c>
    </row>
    <row r="1302" spans="1:5" s="57" customFormat="1" ht="17.25" customHeight="1">
      <c r="A1302" s="56">
        <v>221</v>
      </c>
      <c r="B1302" s="61" t="s">
        <v>1064</v>
      </c>
      <c r="C1302" s="61">
        <f>SUM(C1303,C1312,C1316)</f>
        <v>279483</v>
      </c>
      <c r="D1302" s="61">
        <v>217353</v>
      </c>
      <c r="E1302" s="143">
        <f t="shared" si="23"/>
        <v>1.2858483664821743</v>
      </c>
    </row>
    <row r="1303" spans="1:5" s="57" customFormat="1" ht="16.5" customHeight="1">
      <c r="A1303" s="56">
        <v>22101</v>
      </c>
      <c r="B1303" s="61" t="s">
        <v>1065</v>
      </c>
      <c r="C1303" s="61">
        <f>SUM(C1304:C1311)</f>
        <v>237315</v>
      </c>
      <c r="D1303" s="61">
        <v>196207</v>
      </c>
      <c r="E1303" s="143">
        <f t="shared" si="23"/>
        <v>1.2095134220491623</v>
      </c>
    </row>
    <row r="1304" spans="1:5" s="57" customFormat="1" ht="16.5" customHeight="1">
      <c r="A1304" s="56">
        <v>2210101</v>
      </c>
      <c r="B1304" s="61" t="s">
        <v>1066</v>
      </c>
      <c r="C1304" s="61">
        <v>4306</v>
      </c>
      <c r="D1304" s="61">
        <v>298</v>
      </c>
      <c r="E1304" s="143">
        <f t="shared" si="23"/>
        <v>14.449664429530202</v>
      </c>
    </row>
    <row r="1305" spans="1:5" s="57" customFormat="1" ht="16.5" customHeight="1">
      <c r="A1305" s="56">
        <v>2210102</v>
      </c>
      <c r="B1305" s="61" t="s">
        <v>1067</v>
      </c>
      <c r="C1305" s="61">
        <v>0</v>
      </c>
      <c r="D1305" s="61">
        <v>0</v>
      </c>
      <c r="E1305" s="143" t="str">
        <f t="shared" si="23"/>
        <v>-</v>
      </c>
    </row>
    <row r="1306" spans="1:5" s="57" customFormat="1" ht="16.5" customHeight="1">
      <c r="A1306" s="56">
        <v>2210103</v>
      </c>
      <c r="B1306" s="61" t="s">
        <v>1068</v>
      </c>
      <c r="C1306" s="61">
        <v>108620</v>
      </c>
      <c r="D1306" s="61">
        <v>73737</v>
      </c>
      <c r="E1306" s="143">
        <f t="shared" si="23"/>
        <v>1.473073219686182</v>
      </c>
    </row>
    <row r="1307" spans="1:5" s="57" customFormat="1" ht="16.5" customHeight="1">
      <c r="A1307" s="56">
        <v>2210104</v>
      </c>
      <c r="B1307" s="61" t="s">
        <v>1069</v>
      </c>
      <c r="C1307" s="61">
        <v>0</v>
      </c>
      <c r="D1307" s="61">
        <v>0</v>
      </c>
      <c r="E1307" s="143" t="str">
        <f t="shared" si="23"/>
        <v>-</v>
      </c>
    </row>
    <row r="1308" spans="1:5" s="57" customFormat="1" ht="16.5" customHeight="1">
      <c r="A1308" s="56">
        <v>2210105</v>
      </c>
      <c r="B1308" s="61" t="s">
        <v>1070</v>
      </c>
      <c r="C1308" s="61">
        <v>21046</v>
      </c>
      <c r="D1308" s="61">
        <v>17425</v>
      </c>
      <c r="E1308" s="143">
        <f t="shared" si="23"/>
        <v>1.2078048780487805</v>
      </c>
    </row>
    <row r="1309" spans="1:5" s="57" customFormat="1" ht="16.5" customHeight="1">
      <c r="A1309" s="56">
        <v>2210106</v>
      </c>
      <c r="B1309" s="61" t="s">
        <v>1071</v>
      </c>
      <c r="C1309" s="61">
        <v>25684</v>
      </c>
      <c r="D1309" s="61">
        <v>24622</v>
      </c>
      <c r="E1309" s="143">
        <f t="shared" si="23"/>
        <v>1.043132158232475</v>
      </c>
    </row>
    <row r="1310" spans="1:5" s="57" customFormat="1" ht="16.5" customHeight="1">
      <c r="A1310" s="56">
        <v>2210107</v>
      </c>
      <c r="B1310" s="61" t="s">
        <v>1072</v>
      </c>
      <c r="C1310" s="61">
        <v>2736</v>
      </c>
      <c r="D1310" s="61">
        <v>2987</v>
      </c>
      <c r="E1310" s="143">
        <f t="shared" si="23"/>
        <v>0.9159691998660864</v>
      </c>
    </row>
    <row r="1311" spans="1:5" s="57" customFormat="1" ht="16.5" customHeight="1">
      <c r="A1311" s="56">
        <v>2210199</v>
      </c>
      <c r="B1311" s="61" t="s">
        <v>1073</v>
      </c>
      <c r="C1311" s="61">
        <v>74923</v>
      </c>
      <c r="D1311" s="61">
        <v>77138</v>
      </c>
      <c r="E1311" s="143">
        <f t="shared" si="23"/>
        <v>0.9712852290699785</v>
      </c>
    </row>
    <row r="1312" spans="1:5" s="57" customFormat="1" ht="16.5" customHeight="1">
      <c r="A1312" s="56">
        <v>22102</v>
      </c>
      <c r="B1312" s="61" t="s">
        <v>1074</v>
      </c>
      <c r="C1312" s="61">
        <f>SUM(C1313:C1315)</f>
        <v>22564</v>
      </c>
      <c r="D1312" s="61">
        <v>19064</v>
      </c>
      <c r="E1312" s="143">
        <f t="shared" si="23"/>
        <v>1.1835921107847251</v>
      </c>
    </row>
    <row r="1313" spans="1:5" s="57" customFormat="1" ht="16.5" customHeight="1">
      <c r="A1313" s="56">
        <v>2210201</v>
      </c>
      <c r="B1313" s="61" t="s">
        <v>1075</v>
      </c>
      <c r="C1313" s="61">
        <v>22256</v>
      </c>
      <c r="D1313" s="61">
        <v>18837</v>
      </c>
      <c r="E1313" s="143">
        <f t="shared" si="23"/>
        <v>1.181504485852312</v>
      </c>
    </row>
    <row r="1314" spans="1:5" s="57" customFormat="1" ht="16.5" customHeight="1">
      <c r="A1314" s="56">
        <v>2210202</v>
      </c>
      <c r="B1314" s="61" t="s">
        <v>1076</v>
      </c>
      <c r="C1314" s="61">
        <v>0</v>
      </c>
      <c r="D1314" s="61">
        <v>0</v>
      </c>
      <c r="E1314" s="143" t="str">
        <f t="shared" si="23"/>
        <v>-</v>
      </c>
    </row>
    <row r="1315" spans="1:5" s="57" customFormat="1" ht="16.5" customHeight="1">
      <c r="A1315" s="56">
        <v>2210203</v>
      </c>
      <c r="B1315" s="61" t="s">
        <v>1077</v>
      </c>
      <c r="C1315" s="61">
        <v>308</v>
      </c>
      <c r="D1315" s="61">
        <v>227</v>
      </c>
      <c r="E1315" s="143">
        <f t="shared" si="23"/>
        <v>1.3568281938325992</v>
      </c>
    </row>
    <row r="1316" spans="1:5" s="57" customFormat="1" ht="16.5" customHeight="1">
      <c r="A1316" s="56">
        <v>22103</v>
      </c>
      <c r="B1316" s="61" t="s">
        <v>1078</v>
      </c>
      <c r="C1316" s="61">
        <f>SUM(C1317:C1319)</f>
        <v>19604</v>
      </c>
      <c r="D1316" s="61">
        <v>2082</v>
      </c>
      <c r="E1316" s="143">
        <f t="shared" si="23"/>
        <v>9.415946205571565</v>
      </c>
    </row>
    <row r="1317" spans="1:5" s="57" customFormat="1" ht="16.5" customHeight="1">
      <c r="A1317" s="56">
        <v>2210301</v>
      </c>
      <c r="B1317" s="61" t="s">
        <v>1079</v>
      </c>
      <c r="C1317" s="61">
        <v>84</v>
      </c>
      <c r="D1317" s="61">
        <v>836</v>
      </c>
      <c r="E1317" s="143">
        <f t="shared" si="23"/>
        <v>0.10047846889952153</v>
      </c>
    </row>
    <row r="1318" spans="1:5" s="57" customFormat="1" ht="16.5" customHeight="1">
      <c r="A1318" s="56">
        <v>2210302</v>
      </c>
      <c r="B1318" s="61" t="s">
        <v>1080</v>
      </c>
      <c r="C1318" s="61">
        <v>0</v>
      </c>
      <c r="D1318" s="61"/>
      <c r="E1318" s="143" t="str">
        <f t="shared" si="23"/>
        <v>-</v>
      </c>
    </row>
    <row r="1319" spans="1:5" s="57" customFormat="1" ht="16.5" customHeight="1">
      <c r="A1319" s="56">
        <v>2210399</v>
      </c>
      <c r="B1319" s="61" t="s">
        <v>1081</v>
      </c>
      <c r="C1319" s="61">
        <v>19520</v>
      </c>
      <c r="D1319" s="61">
        <v>1246</v>
      </c>
      <c r="E1319" s="143">
        <f t="shared" si="23"/>
        <v>15.666131621187802</v>
      </c>
    </row>
    <row r="1320" spans="1:5" s="57" customFormat="1" ht="16.5" customHeight="1">
      <c r="A1320" s="56">
        <v>222</v>
      </c>
      <c r="B1320" s="61" t="s">
        <v>1082</v>
      </c>
      <c r="C1320" s="61">
        <f>SUM(C1321,C1336,C1350,C1356,C1362)</f>
        <v>9572</v>
      </c>
      <c r="D1320" s="61">
        <v>13407</v>
      </c>
      <c r="E1320" s="143">
        <f t="shared" si="23"/>
        <v>0.7139553964346983</v>
      </c>
    </row>
    <row r="1321" spans="1:5" s="57" customFormat="1" ht="16.5" customHeight="1">
      <c r="A1321" s="56">
        <v>22201</v>
      </c>
      <c r="B1321" s="61" t="s">
        <v>1083</v>
      </c>
      <c r="C1321" s="61">
        <f>SUM(C1322:C1335)</f>
        <v>7383</v>
      </c>
      <c r="D1321" s="61">
        <v>8329</v>
      </c>
      <c r="E1321" s="143">
        <f t="shared" si="23"/>
        <v>0.8864209388882218</v>
      </c>
    </row>
    <row r="1322" spans="1:5" s="57" customFormat="1" ht="16.5" customHeight="1">
      <c r="A1322" s="56">
        <v>2220101</v>
      </c>
      <c r="B1322" s="61" t="s">
        <v>59</v>
      </c>
      <c r="C1322" s="61">
        <v>1722</v>
      </c>
      <c r="D1322" s="61">
        <v>3215</v>
      </c>
      <c r="E1322" s="143">
        <f t="shared" si="23"/>
        <v>0.5356143079315707</v>
      </c>
    </row>
    <row r="1323" spans="1:5" s="57" customFormat="1" ht="16.5" customHeight="1">
      <c r="A1323" s="56">
        <v>2220102</v>
      </c>
      <c r="B1323" s="61" t="s">
        <v>60</v>
      </c>
      <c r="C1323" s="61">
        <v>111</v>
      </c>
      <c r="D1323" s="61">
        <v>168</v>
      </c>
      <c r="E1323" s="143">
        <f t="shared" si="23"/>
        <v>0.6607142857142857</v>
      </c>
    </row>
    <row r="1324" spans="1:5" s="57" customFormat="1" ht="16.5" customHeight="1">
      <c r="A1324" s="56">
        <v>2220103</v>
      </c>
      <c r="B1324" s="61" t="s">
        <v>61</v>
      </c>
      <c r="C1324" s="61">
        <v>0</v>
      </c>
      <c r="D1324" s="61">
        <v>0</v>
      </c>
      <c r="E1324" s="143" t="str">
        <f t="shared" si="23"/>
        <v>-</v>
      </c>
    </row>
    <row r="1325" spans="1:5" s="57" customFormat="1" ht="16.5" customHeight="1">
      <c r="A1325" s="56">
        <v>2220104</v>
      </c>
      <c r="B1325" s="61" t="s">
        <v>1084</v>
      </c>
      <c r="C1325" s="61">
        <v>0</v>
      </c>
      <c r="D1325" s="61">
        <v>0</v>
      </c>
      <c r="E1325" s="143" t="str">
        <f t="shared" si="23"/>
        <v>-</v>
      </c>
    </row>
    <row r="1326" spans="1:5" s="57" customFormat="1" ht="16.5" customHeight="1">
      <c r="A1326" s="56">
        <v>2220105</v>
      </c>
      <c r="B1326" s="61" t="s">
        <v>1085</v>
      </c>
      <c r="C1326" s="61">
        <v>0</v>
      </c>
      <c r="D1326" s="61">
        <v>8</v>
      </c>
      <c r="E1326" s="143">
        <f t="shared" si="23"/>
        <v>0</v>
      </c>
    </row>
    <row r="1327" spans="1:5" s="57" customFormat="1" ht="16.5" customHeight="1">
      <c r="A1327" s="56">
        <v>2220106</v>
      </c>
      <c r="B1327" s="61" t="s">
        <v>1086</v>
      </c>
      <c r="C1327" s="61">
        <v>133</v>
      </c>
      <c r="D1327" s="61">
        <v>440</v>
      </c>
      <c r="E1327" s="143">
        <f t="shared" si="23"/>
        <v>0.30227272727272725</v>
      </c>
    </row>
    <row r="1328" spans="1:5" s="57" customFormat="1" ht="16.5" customHeight="1">
      <c r="A1328" s="56">
        <v>2220107</v>
      </c>
      <c r="B1328" s="61" t="s">
        <v>1087</v>
      </c>
      <c r="C1328" s="61">
        <v>0</v>
      </c>
      <c r="D1328" s="61">
        <v>0</v>
      </c>
      <c r="E1328" s="143" t="str">
        <f t="shared" si="23"/>
        <v>-</v>
      </c>
    </row>
    <row r="1329" spans="1:5" s="57" customFormat="1" ht="16.5" customHeight="1">
      <c r="A1329" s="56">
        <v>2220112</v>
      </c>
      <c r="B1329" s="61" t="s">
        <v>1088</v>
      </c>
      <c r="C1329" s="61">
        <v>0</v>
      </c>
      <c r="D1329" s="61">
        <v>0</v>
      </c>
      <c r="E1329" s="143" t="str">
        <f t="shared" si="23"/>
        <v>-</v>
      </c>
    </row>
    <row r="1330" spans="1:5" s="57" customFormat="1" ht="16.5" customHeight="1">
      <c r="A1330" s="56">
        <v>2220113</v>
      </c>
      <c r="B1330" s="61" t="s">
        <v>1089</v>
      </c>
      <c r="C1330" s="61">
        <v>0</v>
      </c>
      <c r="D1330" s="61">
        <v>0</v>
      </c>
      <c r="E1330" s="143" t="str">
        <f t="shared" si="23"/>
        <v>-</v>
      </c>
    </row>
    <row r="1331" spans="1:5" s="57" customFormat="1" ht="16.5" customHeight="1">
      <c r="A1331" s="56">
        <v>2220114</v>
      </c>
      <c r="B1331" s="61" t="s">
        <v>1090</v>
      </c>
      <c r="C1331" s="61">
        <v>0</v>
      </c>
      <c r="D1331" s="61">
        <v>0</v>
      </c>
      <c r="E1331" s="143" t="str">
        <f t="shared" si="23"/>
        <v>-</v>
      </c>
    </row>
    <row r="1332" spans="1:5" s="57" customFormat="1" ht="16.5" customHeight="1">
      <c r="A1332" s="56">
        <v>2220115</v>
      </c>
      <c r="B1332" s="61" t="s">
        <v>1091</v>
      </c>
      <c r="C1332" s="61">
        <v>1690</v>
      </c>
      <c r="D1332" s="61">
        <v>1747</v>
      </c>
      <c r="E1332" s="143">
        <f t="shared" si="23"/>
        <v>0.9673726388093875</v>
      </c>
    </row>
    <row r="1333" spans="1:5" s="57" customFormat="1" ht="16.5" customHeight="1">
      <c r="A1333" s="56">
        <v>2220118</v>
      </c>
      <c r="B1333" s="61" t="s">
        <v>1092</v>
      </c>
      <c r="C1333" s="61">
        <v>0</v>
      </c>
      <c r="D1333" s="61">
        <v>0</v>
      </c>
      <c r="E1333" s="143" t="str">
        <f t="shared" si="23"/>
        <v>-</v>
      </c>
    </row>
    <row r="1334" spans="1:5" s="57" customFormat="1" ht="16.5" customHeight="1">
      <c r="A1334" s="56">
        <v>2220150</v>
      </c>
      <c r="B1334" s="61" t="s">
        <v>68</v>
      </c>
      <c r="C1334" s="61">
        <v>0</v>
      </c>
      <c r="D1334" s="61">
        <v>0</v>
      </c>
      <c r="E1334" s="143" t="str">
        <f t="shared" si="23"/>
        <v>-</v>
      </c>
    </row>
    <row r="1335" spans="1:5" s="57" customFormat="1" ht="16.5" customHeight="1">
      <c r="A1335" s="56">
        <v>2220199</v>
      </c>
      <c r="B1335" s="61" t="s">
        <v>1093</v>
      </c>
      <c r="C1335" s="61">
        <v>3727</v>
      </c>
      <c r="D1335" s="61">
        <v>2751</v>
      </c>
      <c r="E1335" s="143">
        <f t="shared" si="23"/>
        <v>1.3547800799709198</v>
      </c>
    </row>
    <row r="1336" spans="1:5" s="57" customFormat="1" ht="16.5" customHeight="1">
      <c r="A1336" s="56">
        <v>22202</v>
      </c>
      <c r="B1336" s="61" t="s">
        <v>1094</v>
      </c>
      <c r="C1336" s="61">
        <f>SUM(C1337:C1349)</f>
        <v>1594</v>
      </c>
      <c r="D1336" s="61">
        <v>2474</v>
      </c>
      <c r="E1336" s="143">
        <f t="shared" si="23"/>
        <v>0.6443007275666937</v>
      </c>
    </row>
    <row r="1337" spans="1:5" s="57" customFormat="1" ht="16.5" customHeight="1">
      <c r="A1337" s="56">
        <v>2220201</v>
      </c>
      <c r="B1337" s="61" t="s">
        <v>59</v>
      </c>
      <c r="C1337" s="61">
        <v>137</v>
      </c>
      <c r="D1337" s="61">
        <v>187</v>
      </c>
      <c r="E1337" s="143">
        <f t="shared" si="23"/>
        <v>0.732620320855615</v>
      </c>
    </row>
    <row r="1338" spans="1:5" s="57" customFormat="1" ht="16.5" customHeight="1">
      <c r="A1338" s="56">
        <v>2220202</v>
      </c>
      <c r="B1338" s="61" t="s">
        <v>60</v>
      </c>
      <c r="C1338" s="61">
        <v>0</v>
      </c>
      <c r="D1338" s="61">
        <v>0</v>
      </c>
      <c r="E1338" s="143" t="str">
        <f t="shared" si="23"/>
        <v>-</v>
      </c>
    </row>
    <row r="1339" spans="1:5" s="57" customFormat="1" ht="16.5" customHeight="1">
      <c r="A1339" s="56">
        <v>2220203</v>
      </c>
      <c r="B1339" s="61" t="s">
        <v>61</v>
      </c>
      <c r="C1339" s="61">
        <v>0</v>
      </c>
      <c r="D1339" s="61">
        <v>0</v>
      </c>
      <c r="E1339" s="143" t="str">
        <f t="shared" si="23"/>
        <v>-</v>
      </c>
    </row>
    <row r="1340" spans="1:5" s="57" customFormat="1" ht="16.5" customHeight="1">
      <c r="A1340" s="56">
        <v>2220204</v>
      </c>
      <c r="B1340" s="61" t="s">
        <v>1095</v>
      </c>
      <c r="C1340" s="61">
        <v>0</v>
      </c>
      <c r="D1340" s="61">
        <v>0</v>
      </c>
      <c r="E1340" s="143" t="str">
        <f t="shared" si="23"/>
        <v>-</v>
      </c>
    </row>
    <row r="1341" spans="1:5" s="57" customFormat="1" ht="16.5" customHeight="1">
      <c r="A1341" s="56">
        <v>2220205</v>
      </c>
      <c r="B1341" s="61" t="s">
        <v>1096</v>
      </c>
      <c r="C1341" s="61">
        <v>0</v>
      </c>
      <c r="D1341" s="61">
        <v>0</v>
      </c>
      <c r="E1341" s="143" t="str">
        <f t="shared" si="23"/>
        <v>-</v>
      </c>
    </row>
    <row r="1342" spans="1:5" s="57" customFormat="1" ht="16.5" customHeight="1">
      <c r="A1342" s="56">
        <v>2220206</v>
      </c>
      <c r="B1342" s="61" t="s">
        <v>1097</v>
      </c>
      <c r="C1342" s="61">
        <v>0</v>
      </c>
      <c r="D1342" s="61">
        <v>0</v>
      </c>
      <c r="E1342" s="143" t="str">
        <f t="shared" si="23"/>
        <v>-</v>
      </c>
    </row>
    <row r="1343" spans="1:5" s="57" customFormat="1" ht="16.5" customHeight="1">
      <c r="A1343" s="56">
        <v>2220207</v>
      </c>
      <c r="B1343" s="61" t="s">
        <v>1098</v>
      </c>
      <c r="C1343" s="61">
        <v>0</v>
      </c>
      <c r="D1343" s="61">
        <v>0</v>
      </c>
      <c r="E1343" s="143" t="str">
        <f t="shared" si="23"/>
        <v>-</v>
      </c>
    </row>
    <row r="1344" spans="1:5" s="57" customFormat="1" ht="16.5" customHeight="1">
      <c r="A1344" s="56">
        <v>2220209</v>
      </c>
      <c r="B1344" s="61" t="s">
        <v>1099</v>
      </c>
      <c r="C1344" s="61">
        <v>0</v>
      </c>
      <c r="D1344" s="61">
        <v>0</v>
      </c>
      <c r="E1344" s="143" t="str">
        <f t="shared" si="23"/>
        <v>-</v>
      </c>
    </row>
    <row r="1345" spans="1:5" s="57" customFormat="1" ht="16.5" customHeight="1">
      <c r="A1345" s="56">
        <v>2220210</v>
      </c>
      <c r="B1345" s="61" t="s">
        <v>1100</v>
      </c>
      <c r="C1345" s="61">
        <v>0</v>
      </c>
      <c r="D1345" s="61">
        <v>0</v>
      </c>
      <c r="E1345" s="143" t="str">
        <f t="shared" si="23"/>
        <v>-</v>
      </c>
    </row>
    <row r="1346" spans="1:5" s="57" customFormat="1" ht="16.5" customHeight="1">
      <c r="A1346" s="56">
        <v>2220211</v>
      </c>
      <c r="B1346" s="61" t="s">
        <v>1101</v>
      </c>
      <c r="C1346" s="61">
        <v>1362</v>
      </c>
      <c r="D1346" s="61">
        <v>2140</v>
      </c>
      <c r="E1346" s="143">
        <f t="shared" si="23"/>
        <v>0.6364485981308411</v>
      </c>
    </row>
    <row r="1347" spans="1:5" s="57" customFormat="1" ht="16.5" customHeight="1">
      <c r="A1347" s="56">
        <v>2220212</v>
      </c>
      <c r="B1347" s="61" t="s">
        <v>1102</v>
      </c>
      <c r="C1347" s="61">
        <v>0</v>
      </c>
      <c r="D1347" s="61">
        <v>0</v>
      </c>
      <c r="E1347" s="143" t="str">
        <f t="shared" si="23"/>
        <v>-</v>
      </c>
    </row>
    <row r="1348" spans="1:5" s="57" customFormat="1" ht="16.5" customHeight="1">
      <c r="A1348" s="56">
        <v>2220250</v>
      </c>
      <c r="B1348" s="61" t="s">
        <v>68</v>
      </c>
      <c r="C1348" s="61">
        <v>0</v>
      </c>
      <c r="D1348" s="61">
        <v>0</v>
      </c>
      <c r="E1348" s="143" t="str">
        <f t="shared" si="23"/>
        <v>-</v>
      </c>
    </row>
    <row r="1349" spans="1:5" s="57" customFormat="1" ht="16.5" customHeight="1">
      <c r="A1349" s="56">
        <v>2220299</v>
      </c>
      <c r="B1349" s="61" t="s">
        <v>1103</v>
      </c>
      <c r="C1349" s="61">
        <v>95</v>
      </c>
      <c r="D1349" s="61">
        <v>147</v>
      </c>
      <c r="E1349" s="143">
        <f t="shared" si="23"/>
        <v>0.6462585034013606</v>
      </c>
    </row>
    <row r="1350" spans="1:5" s="57" customFormat="1" ht="16.5" customHeight="1">
      <c r="A1350" s="56">
        <v>22203</v>
      </c>
      <c r="B1350" s="61" t="s">
        <v>1104</v>
      </c>
      <c r="C1350" s="61">
        <f>SUM(C1351:C1355)</f>
        <v>0</v>
      </c>
      <c r="D1350" s="61">
        <v>0</v>
      </c>
      <c r="E1350" s="143" t="str">
        <f t="shared" si="23"/>
        <v>-</v>
      </c>
    </row>
    <row r="1351" spans="1:5" s="57" customFormat="1" ht="16.5" customHeight="1">
      <c r="A1351" s="56">
        <v>2220301</v>
      </c>
      <c r="B1351" s="61" t="s">
        <v>1105</v>
      </c>
      <c r="C1351" s="61">
        <v>0</v>
      </c>
      <c r="D1351" s="61">
        <v>0</v>
      </c>
      <c r="E1351" s="143" t="str">
        <f t="shared" si="23"/>
        <v>-</v>
      </c>
    </row>
    <row r="1352" spans="1:5" s="57" customFormat="1" ht="16.5" customHeight="1">
      <c r="A1352" s="56">
        <v>2220302</v>
      </c>
      <c r="B1352" s="61" t="s">
        <v>1106</v>
      </c>
      <c r="C1352" s="61">
        <v>0</v>
      </c>
      <c r="D1352" s="61">
        <v>0</v>
      </c>
      <c r="E1352" s="143" t="str">
        <f t="shared" si="23"/>
        <v>-</v>
      </c>
    </row>
    <row r="1353" spans="1:5" s="57" customFormat="1" ht="16.5" customHeight="1">
      <c r="A1353" s="56">
        <v>2220303</v>
      </c>
      <c r="B1353" s="61" t="s">
        <v>1107</v>
      </c>
      <c r="C1353" s="61">
        <v>0</v>
      </c>
      <c r="D1353" s="61">
        <v>0</v>
      </c>
      <c r="E1353" s="143" t="str">
        <f t="shared" si="23"/>
        <v>-</v>
      </c>
    </row>
    <row r="1354" spans="1:5" s="57" customFormat="1" ht="16.5" customHeight="1">
      <c r="A1354" s="56">
        <v>2220304</v>
      </c>
      <c r="B1354" s="61" t="s">
        <v>1108</v>
      </c>
      <c r="C1354" s="61">
        <v>0</v>
      </c>
      <c r="D1354" s="61">
        <v>0</v>
      </c>
      <c r="E1354" s="143" t="str">
        <f t="shared" si="23"/>
        <v>-</v>
      </c>
    </row>
    <row r="1355" spans="1:5" s="57" customFormat="1" ht="16.5" customHeight="1">
      <c r="A1355" s="56">
        <v>2220399</v>
      </c>
      <c r="B1355" s="61" t="s">
        <v>1109</v>
      </c>
      <c r="C1355" s="61">
        <v>0</v>
      </c>
      <c r="D1355" s="61">
        <v>0</v>
      </c>
      <c r="E1355" s="143" t="str">
        <f t="shared" si="23"/>
        <v>-</v>
      </c>
    </row>
    <row r="1356" spans="1:5" s="57" customFormat="1" ht="16.5" customHeight="1">
      <c r="A1356" s="56">
        <v>22204</v>
      </c>
      <c r="B1356" s="61" t="s">
        <v>1110</v>
      </c>
      <c r="C1356" s="61">
        <f>SUM(C1357:C1361)</f>
        <v>570</v>
      </c>
      <c r="D1356" s="61">
        <v>2569</v>
      </c>
      <c r="E1356" s="143">
        <f t="shared" si="23"/>
        <v>0.22187621642662514</v>
      </c>
    </row>
    <row r="1357" spans="1:5" s="57" customFormat="1" ht="16.5" customHeight="1">
      <c r="A1357" s="56">
        <v>2220401</v>
      </c>
      <c r="B1357" s="61" t="s">
        <v>1111</v>
      </c>
      <c r="C1357" s="61">
        <v>0</v>
      </c>
      <c r="D1357" s="61">
        <v>70</v>
      </c>
      <c r="E1357" s="143">
        <f aca="true" t="shared" si="24" ref="E1357:E1392">IF(D1357=0,"-",C1357/D1357)</f>
        <v>0</v>
      </c>
    </row>
    <row r="1358" spans="1:5" s="57" customFormat="1" ht="16.5" customHeight="1">
      <c r="A1358" s="56">
        <v>2220402</v>
      </c>
      <c r="B1358" s="61" t="s">
        <v>1112</v>
      </c>
      <c r="C1358" s="61">
        <v>0</v>
      </c>
      <c r="D1358" s="61">
        <v>0</v>
      </c>
      <c r="E1358" s="143" t="str">
        <f t="shared" si="24"/>
        <v>-</v>
      </c>
    </row>
    <row r="1359" spans="1:5" s="57" customFormat="1" ht="16.5" customHeight="1">
      <c r="A1359" s="56">
        <v>2220403</v>
      </c>
      <c r="B1359" s="61" t="s">
        <v>1113</v>
      </c>
      <c r="C1359" s="61">
        <v>0</v>
      </c>
      <c r="D1359" s="61">
        <v>0</v>
      </c>
      <c r="E1359" s="143" t="str">
        <f t="shared" si="24"/>
        <v>-</v>
      </c>
    </row>
    <row r="1360" spans="1:5" s="57" customFormat="1" ht="16.5" customHeight="1">
      <c r="A1360" s="56">
        <v>2220404</v>
      </c>
      <c r="B1360" s="61" t="s">
        <v>1114</v>
      </c>
      <c r="C1360" s="61">
        <v>0</v>
      </c>
      <c r="D1360" s="61">
        <v>0</v>
      </c>
      <c r="E1360" s="143" t="str">
        <f t="shared" si="24"/>
        <v>-</v>
      </c>
    </row>
    <row r="1361" spans="1:5" s="57" customFormat="1" ht="16.5" customHeight="1">
      <c r="A1361" s="56">
        <v>2220499</v>
      </c>
      <c r="B1361" s="61" t="s">
        <v>1115</v>
      </c>
      <c r="C1361" s="61">
        <v>570</v>
      </c>
      <c r="D1361" s="61">
        <v>2499</v>
      </c>
      <c r="E1361" s="143">
        <f t="shared" si="24"/>
        <v>0.22809123649459784</v>
      </c>
    </row>
    <row r="1362" spans="1:5" s="57" customFormat="1" ht="16.5" customHeight="1">
      <c r="A1362" s="56">
        <v>22205</v>
      </c>
      <c r="B1362" s="61" t="s">
        <v>1116</v>
      </c>
      <c r="C1362" s="61">
        <f>SUM(C1363:C1373)</f>
        <v>25</v>
      </c>
      <c r="D1362" s="61">
        <v>35</v>
      </c>
      <c r="E1362" s="143">
        <f t="shared" si="24"/>
        <v>0.7142857142857143</v>
      </c>
    </row>
    <row r="1363" spans="1:5" s="57" customFormat="1" ht="16.5" customHeight="1">
      <c r="A1363" s="56">
        <v>2220501</v>
      </c>
      <c r="B1363" s="61" t="s">
        <v>1117</v>
      </c>
      <c r="C1363" s="61">
        <v>0</v>
      </c>
      <c r="D1363" s="61">
        <v>0</v>
      </c>
      <c r="E1363" s="143" t="str">
        <f t="shared" si="24"/>
        <v>-</v>
      </c>
    </row>
    <row r="1364" spans="1:5" s="57" customFormat="1" ht="16.5" customHeight="1">
      <c r="A1364" s="56">
        <v>2220502</v>
      </c>
      <c r="B1364" s="61" t="s">
        <v>1118</v>
      </c>
      <c r="C1364" s="61">
        <v>0</v>
      </c>
      <c r="D1364" s="61">
        <v>0</v>
      </c>
      <c r="E1364" s="143" t="str">
        <f t="shared" si="24"/>
        <v>-</v>
      </c>
    </row>
    <row r="1365" spans="1:5" s="57" customFormat="1" ht="16.5" customHeight="1">
      <c r="A1365" s="56">
        <v>2220503</v>
      </c>
      <c r="B1365" s="61" t="s">
        <v>1119</v>
      </c>
      <c r="C1365" s="61">
        <v>25</v>
      </c>
      <c r="D1365" s="61">
        <v>35</v>
      </c>
      <c r="E1365" s="143">
        <f t="shared" si="24"/>
        <v>0.7142857142857143</v>
      </c>
    </row>
    <row r="1366" spans="1:5" s="57" customFormat="1" ht="16.5" customHeight="1">
      <c r="A1366" s="56">
        <v>2220504</v>
      </c>
      <c r="B1366" s="61" t="s">
        <v>1120</v>
      </c>
      <c r="C1366" s="61">
        <v>0</v>
      </c>
      <c r="D1366" s="61">
        <v>0</v>
      </c>
      <c r="E1366" s="143" t="str">
        <f t="shared" si="24"/>
        <v>-</v>
      </c>
    </row>
    <row r="1367" spans="1:5" s="57" customFormat="1" ht="16.5" customHeight="1">
      <c r="A1367" s="56">
        <v>2220505</v>
      </c>
      <c r="B1367" s="61" t="s">
        <v>1121</v>
      </c>
      <c r="C1367" s="61">
        <v>0</v>
      </c>
      <c r="D1367" s="61">
        <v>0</v>
      </c>
      <c r="E1367" s="143" t="str">
        <f t="shared" si="24"/>
        <v>-</v>
      </c>
    </row>
    <row r="1368" spans="1:5" s="57" customFormat="1" ht="16.5" customHeight="1">
      <c r="A1368" s="56">
        <v>2220506</v>
      </c>
      <c r="B1368" s="61" t="s">
        <v>1122</v>
      </c>
      <c r="C1368" s="61">
        <v>0</v>
      </c>
      <c r="D1368" s="61">
        <v>0</v>
      </c>
      <c r="E1368" s="143" t="str">
        <f t="shared" si="24"/>
        <v>-</v>
      </c>
    </row>
    <row r="1369" spans="1:5" s="57" customFormat="1" ht="16.5" customHeight="1">
      <c r="A1369" s="56">
        <v>2220507</v>
      </c>
      <c r="B1369" s="61" t="s">
        <v>1123</v>
      </c>
      <c r="C1369" s="61">
        <v>0</v>
      </c>
      <c r="D1369" s="61">
        <v>0</v>
      </c>
      <c r="E1369" s="143" t="str">
        <f t="shared" si="24"/>
        <v>-</v>
      </c>
    </row>
    <row r="1370" spans="1:5" s="57" customFormat="1" ht="16.5" customHeight="1">
      <c r="A1370" s="56">
        <v>2220508</v>
      </c>
      <c r="B1370" s="61" t="s">
        <v>1124</v>
      </c>
      <c r="C1370" s="61">
        <v>0</v>
      </c>
      <c r="D1370" s="61">
        <v>0</v>
      </c>
      <c r="E1370" s="143" t="str">
        <f t="shared" si="24"/>
        <v>-</v>
      </c>
    </row>
    <row r="1371" spans="1:5" s="57" customFormat="1" ht="16.5" customHeight="1">
      <c r="A1371" s="56">
        <v>2220509</v>
      </c>
      <c r="B1371" s="61" t="s">
        <v>1125</v>
      </c>
      <c r="C1371" s="61">
        <v>0</v>
      </c>
      <c r="D1371" s="61">
        <v>0</v>
      </c>
      <c r="E1371" s="143" t="str">
        <f t="shared" si="24"/>
        <v>-</v>
      </c>
    </row>
    <row r="1372" spans="1:5" s="57" customFormat="1" ht="16.5" customHeight="1">
      <c r="A1372" s="56">
        <v>2220510</v>
      </c>
      <c r="B1372" s="61" t="s">
        <v>1126</v>
      </c>
      <c r="C1372" s="61">
        <v>0</v>
      </c>
      <c r="D1372" s="61">
        <v>0</v>
      </c>
      <c r="E1372" s="143" t="str">
        <f t="shared" si="24"/>
        <v>-</v>
      </c>
    </row>
    <row r="1373" spans="1:5" s="57" customFormat="1" ht="16.5" customHeight="1">
      <c r="A1373" s="56">
        <v>2220599</v>
      </c>
      <c r="B1373" s="61" t="s">
        <v>1127</v>
      </c>
      <c r="C1373" s="61">
        <v>0</v>
      </c>
      <c r="D1373" s="61">
        <v>0</v>
      </c>
      <c r="E1373" s="143" t="str">
        <f t="shared" si="24"/>
        <v>-</v>
      </c>
    </row>
    <row r="1374" spans="1:5" s="57" customFormat="1" ht="16.5" customHeight="1">
      <c r="A1374" s="56">
        <v>229</v>
      </c>
      <c r="B1374" s="61" t="s">
        <v>1128</v>
      </c>
      <c r="C1374" s="61">
        <f>C1375</f>
        <v>34578</v>
      </c>
      <c r="D1374" s="61">
        <v>31920</v>
      </c>
      <c r="E1374" s="143">
        <f t="shared" si="24"/>
        <v>1.0832706766917293</v>
      </c>
    </row>
    <row r="1375" spans="1:5" s="57" customFormat="1" ht="16.5" customHeight="1">
      <c r="A1375" s="56">
        <v>22999</v>
      </c>
      <c r="B1375" s="61" t="s">
        <v>1129</v>
      </c>
      <c r="C1375" s="61">
        <f>C1376</f>
        <v>34578</v>
      </c>
      <c r="D1375" s="61">
        <v>31920</v>
      </c>
      <c r="E1375" s="143">
        <f t="shared" si="24"/>
        <v>1.0832706766917293</v>
      </c>
    </row>
    <row r="1376" spans="1:5" s="57" customFormat="1" ht="16.5" customHeight="1">
      <c r="A1376" s="56">
        <v>2299901</v>
      </c>
      <c r="B1376" s="61" t="s">
        <v>1130</v>
      </c>
      <c r="C1376" s="61">
        <v>34578</v>
      </c>
      <c r="D1376" s="61">
        <v>31920</v>
      </c>
      <c r="E1376" s="143">
        <f t="shared" si="24"/>
        <v>1.0832706766917293</v>
      </c>
    </row>
    <row r="1377" spans="1:5" s="57" customFormat="1" ht="16.5" customHeight="1">
      <c r="A1377" s="56">
        <v>232</v>
      </c>
      <c r="B1377" s="61" t="s">
        <v>1131</v>
      </c>
      <c r="C1377" s="61">
        <f>SUM(C1378,C1379,C1384)</f>
        <v>32759</v>
      </c>
      <c r="D1377" s="61">
        <v>7695</v>
      </c>
      <c r="E1377" s="143">
        <f t="shared" si="24"/>
        <v>4.257179987004548</v>
      </c>
    </row>
    <row r="1378" spans="1:5" s="57" customFormat="1" ht="16.5" customHeight="1">
      <c r="A1378" s="56">
        <v>23201</v>
      </c>
      <c r="B1378" s="61" t="s">
        <v>1132</v>
      </c>
      <c r="C1378" s="61">
        <v>0</v>
      </c>
      <c r="D1378" s="61">
        <v>0</v>
      </c>
      <c r="E1378" s="143" t="str">
        <f t="shared" si="24"/>
        <v>-</v>
      </c>
    </row>
    <row r="1379" spans="1:5" s="57" customFormat="1" ht="16.5" customHeight="1">
      <c r="A1379" s="56">
        <v>23202</v>
      </c>
      <c r="B1379" s="61" t="s">
        <v>1133</v>
      </c>
      <c r="C1379" s="61">
        <f>SUM(C1380:C1383)</f>
        <v>0</v>
      </c>
      <c r="D1379" s="61">
        <v>0</v>
      </c>
      <c r="E1379" s="143" t="str">
        <f t="shared" si="24"/>
        <v>-</v>
      </c>
    </row>
    <row r="1380" spans="1:5" s="57" customFormat="1" ht="16.5" customHeight="1">
      <c r="A1380" s="56">
        <v>2320201</v>
      </c>
      <c r="B1380" s="61" t="s">
        <v>1134</v>
      </c>
      <c r="C1380" s="61">
        <v>0</v>
      </c>
      <c r="D1380" s="61"/>
      <c r="E1380" s="143" t="str">
        <f t="shared" si="24"/>
        <v>-</v>
      </c>
    </row>
    <row r="1381" spans="1:5" s="57" customFormat="1" ht="16.5" customHeight="1">
      <c r="A1381" s="56">
        <v>2320202</v>
      </c>
      <c r="B1381" s="61" t="s">
        <v>1135</v>
      </c>
      <c r="C1381" s="61">
        <v>0</v>
      </c>
      <c r="D1381" s="61"/>
      <c r="E1381" s="143" t="str">
        <f t="shared" si="24"/>
        <v>-</v>
      </c>
    </row>
    <row r="1382" spans="1:5" s="57" customFormat="1" ht="16.5" customHeight="1">
      <c r="A1382" s="56">
        <v>2320203</v>
      </c>
      <c r="B1382" s="61" t="s">
        <v>1136</v>
      </c>
      <c r="C1382" s="61">
        <v>0</v>
      </c>
      <c r="D1382" s="61"/>
      <c r="E1382" s="143" t="str">
        <f t="shared" si="24"/>
        <v>-</v>
      </c>
    </row>
    <row r="1383" spans="1:5" s="57" customFormat="1" ht="16.5" customHeight="1">
      <c r="A1383" s="56">
        <v>2320299</v>
      </c>
      <c r="B1383" s="61" t="s">
        <v>1137</v>
      </c>
      <c r="C1383" s="61">
        <v>0</v>
      </c>
      <c r="D1383" s="61"/>
      <c r="E1383" s="143" t="str">
        <f t="shared" si="24"/>
        <v>-</v>
      </c>
    </row>
    <row r="1384" spans="1:5" s="57" customFormat="1" ht="16.5" customHeight="1">
      <c r="A1384" s="56">
        <v>23203</v>
      </c>
      <c r="B1384" s="61" t="s">
        <v>1138</v>
      </c>
      <c r="C1384" s="61">
        <f>SUM(C1385:C1388)</f>
        <v>32759</v>
      </c>
      <c r="D1384" s="61">
        <v>7695</v>
      </c>
      <c r="E1384" s="143">
        <f t="shared" si="24"/>
        <v>4.257179987004548</v>
      </c>
    </row>
    <row r="1385" spans="1:5" s="57" customFormat="1" ht="16.5" customHeight="1">
      <c r="A1385" s="56">
        <v>2320301</v>
      </c>
      <c r="B1385" s="61" t="s">
        <v>1139</v>
      </c>
      <c r="C1385" s="61">
        <v>23568</v>
      </c>
      <c r="D1385" s="61">
        <v>7424</v>
      </c>
      <c r="E1385" s="143">
        <f t="shared" si="24"/>
        <v>3.1745689655172415</v>
      </c>
    </row>
    <row r="1386" spans="1:5" s="57" customFormat="1" ht="16.5" customHeight="1">
      <c r="A1386" s="56">
        <v>2320302</v>
      </c>
      <c r="B1386" s="61" t="s">
        <v>1140</v>
      </c>
      <c r="C1386" s="61">
        <v>291</v>
      </c>
      <c r="D1386" s="61"/>
      <c r="E1386" s="143" t="str">
        <f t="shared" si="24"/>
        <v>-</v>
      </c>
    </row>
    <row r="1387" spans="1:5" s="57" customFormat="1" ht="16.5" customHeight="1">
      <c r="A1387" s="56">
        <v>2320303</v>
      </c>
      <c r="B1387" s="61" t="s">
        <v>1141</v>
      </c>
      <c r="C1387" s="61">
        <v>0</v>
      </c>
      <c r="D1387" s="61">
        <v>28</v>
      </c>
      <c r="E1387" s="143">
        <f t="shared" si="24"/>
        <v>0</v>
      </c>
    </row>
    <row r="1388" spans="1:5" s="57" customFormat="1" ht="16.5" customHeight="1">
      <c r="A1388" s="56">
        <v>2320304</v>
      </c>
      <c r="B1388" s="61" t="s">
        <v>1142</v>
      </c>
      <c r="C1388" s="61">
        <v>8900</v>
      </c>
      <c r="D1388" s="61">
        <v>243</v>
      </c>
      <c r="E1388" s="143">
        <f t="shared" si="24"/>
        <v>36.62551440329218</v>
      </c>
    </row>
    <row r="1389" spans="1:5" s="57" customFormat="1" ht="16.5" customHeight="1">
      <c r="A1389" s="56">
        <v>233</v>
      </c>
      <c r="B1389" s="61" t="s">
        <v>1143</v>
      </c>
      <c r="C1389" s="61">
        <f>C1390+C1391+C1392</f>
        <v>0</v>
      </c>
      <c r="D1389" s="61">
        <v>0</v>
      </c>
      <c r="E1389" s="143" t="str">
        <f t="shared" si="24"/>
        <v>-</v>
      </c>
    </row>
    <row r="1390" spans="1:5" s="57" customFormat="1" ht="16.5" customHeight="1">
      <c r="A1390" s="56">
        <v>23301</v>
      </c>
      <c r="B1390" s="61" t="s">
        <v>1144</v>
      </c>
      <c r="C1390" s="61">
        <v>0</v>
      </c>
      <c r="D1390" s="61">
        <v>0</v>
      </c>
      <c r="E1390" s="143" t="str">
        <f t="shared" si="24"/>
        <v>-</v>
      </c>
    </row>
    <row r="1391" spans="1:5" s="57" customFormat="1" ht="16.5" customHeight="1">
      <c r="A1391" s="56">
        <v>23302</v>
      </c>
      <c r="B1391" s="61" t="s">
        <v>1145</v>
      </c>
      <c r="C1391" s="61">
        <v>0</v>
      </c>
      <c r="D1391" s="61">
        <v>0</v>
      </c>
      <c r="E1391" s="143" t="str">
        <f t="shared" si="24"/>
        <v>-</v>
      </c>
    </row>
    <row r="1392" spans="1:5" s="57" customFormat="1" ht="16.5" customHeight="1">
      <c r="A1392" s="56">
        <v>23303</v>
      </c>
      <c r="B1392" s="61" t="s">
        <v>1146</v>
      </c>
      <c r="C1392" s="61">
        <v>0</v>
      </c>
      <c r="D1392" s="61">
        <v>0</v>
      </c>
      <c r="E1392" s="143" t="str">
        <f t="shared" si="24"/>
        <v>-</v>
      </c>
    </row>
    <row r="1393" spans="1:5" s="57" customFormat="1" ht="16.5" customHeight="1">
      <c r="A1393" s="144"/>
      <c r="C1393" s="138"/>
      <c r="D1393" s="138"/>
      <c r="E1393" s="147"/>
    </row>
  </sheetData>
  <sheetProtection/>
  <mergeCells count="2">
    <mergeCell ref="A2:E2"/>
    <mergeCell ref="A3:E3"/>
  </mergeCells>
  <printOptions gridLines="1"/>
  <pageMargins left="0.75" right="0.75" top="1" bottom="1" header="0.5" footer="0.5"/>
  <pageSetup horizontalDpi="600" verticalDpi="600" orientation="landscape" paperSize="9"/>
  <headerFooter scaleWithDoc="0"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392"/>
  <sheetViews>
    <sheetView showGridLines="0" showZeros="0" workbookViewId="0" topLeftCell="A1">
      <selection activeCell="K12" sqref="K12"/>
    </sheetView>
  </sheetViews>
  <sheetFormatPr defaultColWidth="9.125" defaultRowHeight="14.25"/>
  <cols>
    <col min="1" max="1" width="9.875" style="41" customWidth="1"/>
    <col min="2" max="2" width="29.625" style="41" customWidth="1"/>
    <col min="3" max="3" width="24.625" style="136" customWidth="1"/>
    <col min="4" max="4" width="17.75390625" style="136" customWidth="1"/>
    <col min="5" max="5" width="19.375" style="137" customWidth="1"/>
    <col min="6" max="252" width="9.125" style="41" customWidth="1"/>
    <col min="253" max="16384" width="9.125" style="41" customWidth="1"/>
  </cols>
  <sheetData>
    <row r="1" spans="1:5" s="57" customFormat="1" ht="28.5" customHeight="1">
      <c r="A1" s="58" t="s">
        <v>1147</v>
      </c>
      <c r="B1" s="58"/>
      <c r="C1" s="138"/>
      <c r="D1" s="138"/>
      <c r="E1" s="139"/>
    </row>
    <row r="2" spans="1:5" ht="33.75" customHeight="1">
      <c r="A2" s="47" t="s">
        <v>1148</v>
      </c>
      <c r="B2" s="47"/>
      <c r="C2" s="47"/>
      <c r="D2" s="47"/>
      <c r="E2" s="140"/>
    </row>
    <row r="3" spans="1:5" ht="16.5" customHeight="1">
      <c r="A3" s="48" t="s">
        <v>52</v>
      </c>
      <c r="B3" s="48"/>
      <c r="C3" s="141"/>
      <c r="D3" s="141"/>
      <c r="E3" s="142"/>
    </row>
    <row r="4" spans="1:5" ht="16.5" customHeight="1">
      <c r="A4" s="56" t="s">
        <v>53</v>
      </c>
      <c r="B4" s="56" t="s">
        <v>54</v>
      </c>
      <c r="C4" s="56" t="s">
        <v>5</v>
      </c>
      <c r="D4" s="56" t="s">
        <v>55</v>
      </c>
      <c r="E4" s="143" t="s">
        <v>8</v>
      </c>
    </row>
    <row r="5" spans="1:5" ht="16.5" customHeight="1">
      <c r="A5" s="56"/>
      <c r="B5" s="56" t="s">
        <v>1149</v>
      </c>
      <c r="C5" s="61">
        <f>SUM(C6,C259,C296,C314,C435,C490,C546,C595,C711,C775,C853,C877,C1009,C1080,C1156,C1183,C1212,C1222,C1302,C1320,C1374,C1377,C1389)</f>
        <v>1007712</v>
      </c>
      <c r="D5" s="61">
        <v>795917</v>
      </c>
      <c r="E5" s="143">
        <f aca="true" t="shared" si="0" ref="E5:E68">IF(D5=0,"-",C5/D5)</f>
        <v>1.2661018674057722</v>
      </c>
    </row>
    <row r="6" spans="1:5" ht="16.5" customHeight="1">
      <c r="A6" s="56">
        <v>201</v>
      </c>
      <c r="B6" s="61" t="s">
        <v>57</v>
      </c>
      <c r="C6" s="61">
        <f>SUM(C7,C19,C28,C40,C52,C63,C74,C86,C95,C105,C120,C129,C140,C152,C162,C175,C182,C189,C198,C204,C211,C219,C226,C232,C238,C244,C250,C256)</f>
        <v>79275</v>
      </c>
      <c r="D6" s="61">
        <v>83456</v>
      </c>
      <c r="E6" s="143">
        <f t="shared" si="0"/>
        <v>0.9499017446319018</v>
      </c>
    </row>
    <row r="7" spans="1:5" ht="16.5" customHeight="1">
      <c r="A7" s="56">
        <v>20101</v>
      </c>
      <c r="B7" s="61" t="s">
        <v>58</v>
      </c>
      <c r="C7" s="61">
        <f>SUM(C8:C18)</f>
        <v>2801</v>
      </c>
      <c r="D7" s="61">
        <v>2501</v>
      </c>
      <c r="E7" s="143">
        <f t="shared" si="0"/>
        <v>1.1199520191923231</v>
      </c>
    </row>
    <row r="8" spans="1:5" ht="16.5" customHeight="1">
      <c r="A8" s="56">
        <v>2010101</v>
      </c>
      <c r="B8" s="61" t="s">
        <v>59</v>
      </c>
      <c r="C8" s="61">
        <v>1393</v>
      </c>
      <c r="D8" s="61">
        <v>726</v>
      </c>
      <c r="E8" s="143">
        <f t="shared" si="0"/>
        <v>1.918732782369146</v>
      </c>
    </row>
    <row r="9" spans="1:5" ht="16.5" customHeight="1">
      <c r="A9" s="56">
        <v>2010102</v>
      </c>
      <c r="B9" s="61" t="s">
        <v>60</v>
      </c>
      <c r="C9" s="61">
        <v>1258</v>
      </c>
      <c r="D9" s="61">
        <v>1775</v>
      </c>
      <c r="E9" s="143">
        <f t="shared" si="0"/>
        <v>0.7087323943661972</v>
      </c>
    </row>
    <row r="10" spans="1:5" ht="16.5" customHeight="1">
      <c r="A10" s="56">
        <v>2010103</v>
      </c>
      <c r="B10" s="61" t="s">
        <v>61</v>
      </c>
      <c r="C10" s="61">
        <v>0</v>
      </c>
      <c r="D10" s="61">
        <v>0</v>
      </c>
      <c r="E10" s="143" t="str">
        <f t="shared" si="0"/>
        <v>-</v>
      </c>
    </row>
    <row r="11" spans="1:5" ht="16.5" customHeight="1">
      <c r="A11" s="56">
        <v>2010104</v>
      </c>
      <c r="B11" s="61" t="s">
        <v>62</v>
      </c>
      <c r="C11" s="61">
        <v>150</v>
      </c>
      <c r="D11" s="61">
        <v>0</v>
      </c>
      <c r="E11" s="143" t="str">
        <f t="shared" si="0"/>
        <v>-</v>
      </c>
    </row>
    <row r="12" spans="1:5" ht="16.5" customHeight="1">
      <c r="A12" s="56">
        <v>2010105</v>
      </c>
      <c r="B12" s="61" t="s">
        <v>63</v>
      </c>
      <c r="C12" s="61">
        <v>0</v>
      </c>
      <c r="D12" s="61">
        <v>0</v>
      </c>
      <c r="E12" s="143" t="str">
        <f t="shared" si="0"/>
        <v>-</v>
      </c>
    </row>
    <row r="13" spans="1:5" ht="16.5" customHeight="1">
      <c r="A13" s="56">
        <v>2010106</v>
      </c>
      <c r="B13" s="61" t="s">
        <v>64</v>
      </c>
      <c r="C13" s="61">
        <v>0</v>
      </c>
      <c r="D13" s="61">
        <v>0</v>
      </c>
      <c r="E13" s="143" t="str">
        <f t="shared" si="0"/>
        <v>-</v>
      </c>
    </row>
    <row r="14" spans="1:5" ht="16.5" customHeight="1">
      <c r="A14" s="56">
        <v>2010107</v>
      </c>
      <c r="B14" s="61" t="s">
        <v>65</v>
      </c>
      <c r="C14" s="61">
        <v>0</v>
      </c>
      <c r="D14" s="61">
        <v>0</v>
      </c>
      <c r="E14" s="143" t="str">
        <f t="shared" si="0"/>
        <v>-</v>
      </c>
    </row>
    <row r="15" spans="1:5" ht="16.5" customHeight="1">
      <c r="A15" s="56">
        <v>2010108</v>
      </c>
      <c r="B15" s="61" t="s">
        <v>66</v>
      </c>
      <c r="C15" s="61">
        <v>0</v>
      </c>
      <c r="D15" s="61">
        <v>0</v>
      </c>
      <c r="E15" s="143" t="str">
        <f t="shared" si="0"/>
        <v>-</v>
      </c>
    </row>
    <row r="16" spans="1:5" ht="16.5" customHeight="1">
      <c r="A16" s="56">
        <v>2010109</v>
      </c>
      <c r="B16" s="61" t="s">
        <v>67</v>
      </c>
      <c r="C16" s="61">
        <v>0</v>
      </c>
      <c r="D16" s="61">
        <v>0</v>
      </c>
      <c r="E16" s="143" t="str">
        <f t="shared" si="0"/>
        <v>-</v>
      </c>
    </row>
    <row r="17" spans="1:5" ht="16.5" customHeight="1">
      <c r="A17" s="56">
        <v>2010150</v>
      </c>
      <c r="B17" s="61" t="s">
        <v>68</v>
      </c>
      <c r="C17" s="61">
        <v>0</v>
      </c>
      <c r="D17" s="61">
        <v>0</v>
      </c>
      <c r="E17" s="143" t="str">
        <f t="shared" si="0"/>
        <v>-</v>
      </c>
    </row>
    <row r="18" spans="1:5" ht="16.5" customHeight="1">
      <c r="A18" s="56">
        <v>2010199</v>
      </c>
      <c r="B18" s="61" t="s">
        <v>69</v>
      </c>
      <c r="C18" s="61">
        <v>0</v>
      </c>
      <c r="D18" s="61">
        <v>0</v>
      </c>
      <c r="E18" s="143" t="str">
        <f t="shared" si="0"/>
        <v>-</v>
      </c>
    </row>
    <row r="19" spans="1:5" ht="16.5" customHeight="1">
      <c r="A19" s="56">
        <v>20102</v>
      </c>
      <c r="B19" s="61" t="s">
        <v>70</v>
      </c>
      <c r="C19" s="61">
        <f>SUM(C20:C27)</f>
        <v>1924</v>
      </c>
      <c r="D19" s="61">
        <v>1675</v>
      </c>
      <c r="E19" s="143">
        <f t="shared" si="0"/>
        <v>1.1486567164179105</v>
      </c>
    </row>
    <row r="20" spans="1:5" ht="16.5" customHeight="1">
      <c r="A20" s="56">
        <v>2010201</v>
      </c>
      <c r="B20" s="61" t="s">
        <v>59</v>
      </c>
      <c r="C20" s="61">
        <v>827</v>
      </c>
      <c r="D20" s="61">
        <v>507</v>
      </c>
      <c r="E20" s="143">
        <f t="shared" si="0"/>
        <v>1.631163708086785</v>
      </c>
    </row>
    <row r="21" spans="1:5" ht="16.5" customHeight="1">
      <c r="A21" s="56">
        <v>2010202</v>
      </c>
      <c r="B21" s="61" t="s">
        <v>60</v>
      </c>
      <c r="C21" s="61">
        <v>321</v>
      </c>
      <c r="D21" s="61">
        <v>745</v>
      </c>
      <c r="E21" s="143">
        <f t="shared" si="0"/>
        <v>0.43087248322147653</v>
      </c>
    </row>
    <row r="22" spans="1:5" ht="16.5" customHeight="1">
      <c r="A22" s="56">
        <v>2010203</v>
      </c>
      <c r="B22" s="61" t="s">
        <v>61</v>
      </c>
      <c r="C22" s="61">
        <v>358</v>
      </c>
      <c r="D22" s="61">
        <v>152</v>
      </c>
      <c r="E22" s="143">
        <f t="shared" si="0"/>
        <v>2.3552631578947367</v>
      </c>
    </row>
    <row r="23" spans="1:5" ht="16.5" customHeight="1">
      <c r="A23" s="56">
        <v>2010204</v>
      </c>
      <c r="B23" s="61" t="s">
        <v>71</v>
      </c>
      <c r="C23" s="61">
        <v>238</v>
      </c>
      <c r="D23" s="61">
        <v>138</v>
      </c>
      <c r="E23" s="143">
        <f t="shared" si="0"/>
        <v>1.7246376811594204</v>
      </c>
    </row>
    <row r="24" spans="1:5" ht="16.5" customHeight="1">
      <c r="A24" s="56">
        <v>2010205</v>
      </c>
      <c r="B24" s="61" t="s">
        <v>72</v>
      </c>
      <c r="C24" s="61">
        <v>84</v>
      </c>
      <c r="D24" s="61">
        <v>84</v>
      </c>
      <c r="E24" s="143">
        <f t="shared" si="0"/>
        <v>1</v>
      </c>
    </row>
    <row r="25" spans="1:5" ht="16.5" customHeight="1">
      <c r="A25" s="56">
        <v>2010206</v>
      </c>
      <c r="B25" s="61" t="s">
        <v>73</v>
      </c>
      <c r="C25" s="61">
        <v>4</v>
      </c>
      <c r="D25" s="61">
        <v>4</v>
      </c>
      <c r="E25" s="143">
        <f t="shared" si="0"/>
        <v>1</v>
      </c>
    </row>
    <row r="26" spans="1:5" ht="16.5" customHeight="1">
      <c r="A26" s="56">
        <v>2010250</v>
      </c>
      <c r="B26" s="61" t="s">
        <v>68</v>
      </c>
      <c r="C26" s="61">
        <v>20</v>
      </c>
      <c r="D26" s="61">
        <v>0</v>
      </c>
      <c r="E26" s="143" t="str">
        <f t="shared" si="0"/>
        <v>-</v>
      </c>
    </row>
    <row r="27" spans="1:5" ht="16.5" customHeight="1">
      <c r="A27" s="56">
        <v>2010299</v>
      </c>
      <c r="B27" s="61" t="s">
        <v>74</v>
      </c>
      <c r="C27" s="61">
        <v>72</v>
      </c>
      <c r="D27" s="61">
        <v>45</v>
      </c>
      <c r="E27" s="143">
        <f t="shared" si="0"/>
        <v>1.6</v>
      </c>
    </row>
    <row r="28" spans="1:5" ht="16.5" customHeight="1">
      <c r="A28" s="56">
        <v>20103</v>
      </c>
      <c r="B28" s="61" t="s">
        <v>75</v>
      </c>
      <c r="C28" s="61">
        <f>SUM(C29:C39)</f>
        <v>19418</v>
      </c>
      <c r="D28" s="61">
        <v>26409</v>
      </c>
      <c r="E28" s="143">
        <f t="shared" si="0"/>
        <v>0.7352796395168314</v>
      </c>
    </row>
    <row r="29" spans="1:5" ht="16.5" customHeight="1">
      <c r="A29" s="56">
        <v>2010301</v>
      </c>
      <c r="B29" s="61" t="s">
        <v>59</v>
      </c>
      <c r="C29" s="61">
        <v>6140</v>
      </c>
      <c r="D29" s="61">
        <v>3649</v>
      </c>
      <c r="E29" s="143">
        <f t="shared" si="0"/>
        <v>1.6826527815839956</v>
      </c>
    </row>
    <row r="30" spans="1:5" ht="16.5" customHeight="1">
      <c r="A30" s="56">
        <v>2010302</v>
      </c>
      <c r="B30" s="61" t="s">
        <v>60</v>
      </c>
      <c r="C30" s="61">
        <v>5261</v>
      </c>
      <c r="D30" s="61">
        <v>7169</v>
      </c>
      <c r="E30" s="143">
        <f t="shared" si="0"/>
        <v>0.7338540940159018</v>
      </c>
    </row>
    <row r="31" spans="1:5" ht="16.5" customHeight="1">
      <c r="A31" s="56">
        <v>2010303</v>
      </c>
      <c r="B31" s="61" t="s">
        <v>61</v>
      </c>
      <c r="C31" s="61">
        <v>0</v>
      </c>
      <c r="D31" s="61">
        <v>0</v>
      </c>
      <c r="E31" s="143" t="str">
        <f t="shared" si="0"/>
        <v>-</v>
      </c>
    </row>
    <row r="32" spans="1:5" ht="16.5" customHeight="1">
      <c r="A32" s="56">
        <v>2010304</v>
      </c>
      <c r="B32" s="61" t="s">
        <v>76</v>
      </c>
      <c r="C32" s="61">
        <v>0</v>
      </c>
      <c r="D32" s="61">
        <v>0</v>
      </c>
      <c r="E32" s="143" t="str">
        <f t="shared" si="0"/>
        <v>-</v>
      </c>
    </row>
    <row r="33" spans="1:5" ht="16.5" customHeight="1">
      <c r="A33" s="56">
        <v>2010305</v>
      </c>
      <c r="B33" s="61" t="s">
        <v>77</v>
      </c>
      <c r="C33" s="61">
        <v>0</v>
      </c>
      <c r="D33" s="61">
        <v>10</v>
      </c>
      <c r="E33" s="143">
        <f t="shared" si="0"/>
        <v>0</v>
      </c>
    </row>
    <row r="34" spans="1:5" ht="16.5" customHeight="1">
      <c r="A34" s="56">
        <v>2010306</v>
      </c>
      <c r="B34" s="61" t="s">
        <v>78</v>
      </c>
      <c r="C34" s="61">
        <v>0</v>
      </c>
      <c r="D34" s="61">
        <v>0</v>
      </c>
      <c r="E34" s="143" t="str">
        <f t="shared" si="0"/>
        <v>-</v>
      </c>
    </row>
    <row r="35" spans="1:5" ht="16.5" customHeight="1">
      <c r="A35" s="56">
        <v>2010307</v>
      </c>
      <c r="B35" s="61" t="s">
        <v>79</v>
      </c>
      <c r="C35" s="61">
        <v>0</v>
      </c>
      <c r="D35" s="61">
        <v>0</v>
      </c>
      <c r="E35" s="143" t="str">
        <f t="shared" si="0"/>
        <v>-</v>
      </c>
    </row>
    <row r="36" spans="1:5" ht="16.5" customHeight="1">
      <c r="A36" s="56">
        <v>2010308</v>
      </c>
      <c r="B36" s="61" t="s">
        <v>80</v>
      </c>
      <c r="C36" s="61">
        <v>590</v>
      </c>
      <c r="D36" s="61">
        <v>319</v>
      </c>
      <c r="E36" s="143">
        <f t="shared" si="0"/>
        <v>1.8495297805642634</v>
      </c>
    </row>
    <row r="37" spans="1:5" ht="16.5" customHeight="1">
      <c r="A37" s="56">
        <v>2010309</v>
      </c>
      <c r="B37" s="61" t="s">
        <v>81</v>
      </c>
      <c r="C37" s="61">
        <v>0</v>
      </c>
      <c r="D37" s="61">
        <v>0</v>
      </c>
      <c r="E37" s="143" t="str">
        <f t="shared" si="0"/>
        <v>-</v>
      </c>
    </row>
    <row r="38" spans="1:5" ht="16.5" customHeight="1">
      <c r="A38" s="56">
        <v>2010350</v>
      </c>
      <c r="B38" s="61" t="s">
        <v>68</v>
      </c>
      <c r="C38" s="61">
        <v>89</v>
      </c>
      <c r="D38" s="61">
        <v>1522</v>
      </c>
      <c r="E38" s="143">
        <f t="shared" si="0"/>
        <v>0.05847568988173456</v>
      </c>
    </row>
    <row r="39" spans="1:5" ht="16.5" customHeight="1">
      <c r="A39" s="56">
        <v>2010399</v>
      </c>
      <c r="B39" s="61" t="s">
        <v>82</v>
      </c>
      <c r="C39" s="61">
        <v>7338</v>
      </c>
      <c r="D39" s="61">
        <v>13740</v>
      </c>
      <c r="E39" s="143">
        <f t="shared" si="0"/>
        <v>0.534061135371179</v>
      </c>
    </row>
    <row r="40" spans="1:5" ht="16.5" customHeight="1">
      <c r="A40" s="56">
        <v>20104</v>
      </c>
      <c r="B40" s="61" t="s">
        <v>83</v>
      </c>
      <c r="C40" s="61">
        <f>SUM(C41:C51)</f>
        <v>6739</v>
      </c>
      <c r="D40" s="61">
        <v>2876</v>
      </c>
      <c r="E40" s="143">
        <f t="shared" si="0"/>
        <v>2.3431849791376913</v>
      </c>
    </row>
    <row r="41" spans="1:5" ht="16.5" customHeight="1">
      <c r="A41" s="56">
        <v>2010401</v>
      </c>
      <c r="B41" s="61" t="s">
        <v>59</v>
      </c>
      <c r="C41" s="61">
        <v>940</v>
      </c>
      <c r="D41" s="61">
        <v>376</v>
      </c>
      <c r="E41" s="143">
        <f t="shared" si="0"/>
        <v>2.5</v>
      </c>
    </row>
    <row r="42" spans="1:5" ht="16.5" customHeight="1">
      <c r="A42" s="56">
        <v>2010402</v>
      </c>
      <c r="B42" s="61" t="s">
        <v>60</v>
      </c>
      <c r="C42" s="61">
        <v>494</v>
      </c>
      <c r="D42" s="61">
        <v>479</v>
      </c>
      <c r="E42" s="143">
        <f t="shared" si="0"/>
        <v>1.0313152400835073</v>
      </c>
    </row>
    <row r="43" spans="1:5" ht="16.5" customHeight="1">
      <c r="A43" s="56">
        <v>2010403</v>
      </c>
      <c r="B43" s="61" t="s">
        <v>61</v>
      </c>
      <c r="C43" s="61">
        <v>0</v>
      </c>
      <c r="D43" s="61">
        <v>0</v>
      </c>
      <c r="E43" s="143" t="str">
        <f t="shared" si="0"/>
        <v>-</v>
      </c>
    </row>
    <row r="44" spans="1:5" ht="16.5" customHeight="1">
      <c r="A44" s="56">
        <v>2010404</v>
      </c>
      <c r="B44" s="61" t="s">
        <v>84</v>
      </c>
      <c r="C44" s="61">
        <v>0</v>
      </c>
      <c r="D44" s="61">
        <v>0</v>
      </c>
      <c r="E44" s="143" t="str">
        <f t="shared" si="0"/>
        <v>-</v>
      </c>
    </row>
    <row r="45" spans="1:5" ht="16.5" customHeight="1">
      <c r="A45" s="56">
        <v>2010405</v>
      </c>
      <c r="B45" s="61" t="s">
        <v>85</v>
      </c>
      <c r="C45" s="61">
        <v>0</v>
      </c>
      <c r="D45" s="61">
        <v>0</v>
      </c>
      <c r="E45" s="143" t="str">
        <f t="shared" si="0"/>
        <v>-</v>
      </c>
    </row>
    <row r="46" spans="1:5" ht="16.5" customHeight="1">
      <c r="A46" s="56">
        <v>2010406</v>
      </c>
      <c r="B46" s="61" t="s">
        <v>86</v>
      </c>
      <c r="C46" s="61">
        <v>0</v>
      </c>
      <c r="D46" s="61">
        <v>0</v>
      </c>
      <c r="E46" s="143" t="str">
        <f t="shared" si="0"/>
        <v>-</v>
      </c>
    </row>
    <row r="47" spans="1:5" ht="16.5" customHeight="1">
      <c r="A47" s="56">
        <v>2010407</v>
      </c>
      <c r="B47" s="61" t="s">
        <v>87</v>
      </c>
      <c r="C47" s="61">
        <v>0</v>
      </c>
      <c r="D47" s="61">
        <v>0</v>
      </c>
      <c r="E47" s="143" t="str">
        <f t="shared" si="0"/>
        <v>-</v>
      </c>
    </row>
    <row r="48" spans="1:5" ht="16.5" customHeight="1">
      <c r="A48" s="56">
        <v>2010408</v>
      </c>
      <c r="B48" s="61" t="s">
        <v>88</v>
      </c>
      <c r="C48" s="61">
        <v>205</v>
      </c>
      <c r="D48" s="61">
        <v>1991</v>
      </c>
      <c r="E48" s="143">
        <f t="shared" si="0"/>
        <v>0.10296333500753391</v>
      </c>
    </row>
    <row r="49" spans="1:5" ht="16.5" customHeight="1">
      <c r="A49" s="56">
        <v>2010409</v>
      </c>
      <c r="B49" s="61" t="s">
        <v>89</v>
      </c>
      <c r="C49" s="61">
        <v>0</v>
      </c>
      <c r="D49" s="61">
        <v>0</v>
      </c>
      <c r="E49" s="143" t="str">
        <f t="shared" si="0"/>
        <v>-</v>
      </c>
    </row>
    <row r="50" spans="1:5" ht="16.5" customHeight="1">
      <c r="A50" s="56">
        <v>2010450</v>
      </c>
      <c r="B50" s="61" t="s">
        <v>68</v>
      </c>
      <c r="C50" s="61">
        <v>0</v>
      </c>
      <c r="D50" s="61">
        <v>0</v>
      </c>
      <c r="E50" s="143" t="str">
        <f t="shared" si="0"/>
        <v>-</v>
      </c>
    </row>
    <row r="51" spans="1:5" ht="16.5" customHeight="1">
      <c r="A51" s="56">
        <v>2010499</v>
      </c>
      <c r="B51" s="61" t="s">
        <v>90</v>
      </c>
      <c r="C51" s="61">
        <v>5100</v>
      </c>
      <c r="D51" s="61">
        <v>30</v>
      </c>
      <c r="E51" s="143">
        <f t="shared" si="0"/>
        <v>170</v>
      </c>
    </row>
    <row r="52" spans="1:5" ht="16.5" customHeight="1">
      <c r="A52" s="56">
        <v>20105</v>
      </c>
      <c r="B52" s="61" t="s">
        <v>91</v>
      </c>
      <c r="C52" s="61">
        <f>SUM(C53:C62)</f>
        <v>1098</v>
      </c>
      <c r="D52" s="61">
        <v>908</v>
      </c>
      <c r="E52" s="143">
        <f t="shared" si="0"/>
        <v>1.2092511013215859</v>
      </c>
    </row>
    <row r="53" spans="1:5" ht="16.5" customHeight="1">
      <c r="A53" s="56">
        <v>2010501</v>
      </c>
      <c r="B53" s="61" t="s">
        <v>59</v>
      </c>
      <c r="C53" s="61">
        <v>529</v>
      </c>
      <c r="D53" s="61">
        <v>302</v>
      </c>
      <c r="E53" s="143">
        <f t="shared" si="0"/>
        <v>1.7516556291390728</v>
      </c>
    </row>
    <row r="54" spans="1:5" ht="16.5" customHeight="1">
      <c r="A54" s="56">
        <v>2010502</v>
      </c>
      <c r="B54" s="61" t="s">
        <v>60</v>
      </c>
      <c r="C54" s="61">
        <v>228</v>
      </c>
      <c r="D54" s="61">
        <v>285</v>
      </c>
      <c r="E54" s="143">
        <f t="shared" si="0"/>
        <v>0.8</v>
      </c>
    </row>
    <row r="55" spans="1:5" ht="16.5" customHeight="1">
      <c r="A55" s="56">
        <v>2010503</v>
      </c>
      <c r="B55" s="61" t="s">
        <v>61</v>
      </c>
      <c r="C55" s="61">
        <v>0</v>
      </c>
      <c r="D55" s="61">
        <v>0</v>
      </c>
      <c r="E55" s="143" t="str">
        <f t="shared" si="0"/>
        <v>-</v>
      </c>
    </row>
    <row r="56" spans="1:5" ht="16.5" customHeight="1">
      <c r="A56" s="56">
        <v>2010504</v>
      </c>
      <c r="B56" s="61" t="s">
        <v>92</v>
      </c>
      <c r="C56" s="61">
        <v>7</v>
      </c>
      <c r="D56" s="61">
        <v>7</v>
      </c>
      <c r="E56" s="143">
        <f t="shared" si="0"/>
        <v>1</v>
      </c>
    </row>
    <row r="57" spans="1:5" ht="16.5" customHeight="1">
      <c r="A57" s="56">
        <v>2010505</v>
      </c>
      <c r="B57" s="61" t="s">
        <v>93</v>
      </c>
      <c r="C57" s="61">
        <v>95</v>
      </c>
      <c r="D57" s="61">
        <v>95</v>
      </c>
      <c r="E57" s="143">
        <f t="shared" si="0"/>
        <v>1</v>
      </c>
    </row>
    <row r="58" spans="1:5" ht="16.5" customHeight="1">
      <c r="A58" s="56">
        <v>2010506</v>
      </c>
      <c r="B58" s="61" t="s">
        <v>94</v>
      </c>
      <c r="C58" s="61">
        <v>18</v>
      </c>
      <c r="D58" s="61">
        <v>18</v>
      </c>
      <c r="E58" s="143">
        <f t="shared" si="0"/>
        <v>1</v>
      </c>
    </row>
    <row r="59" spans="1:5" ht="16.5" customHeight="1">
      <c r="A59" s="56">
        <v>2010507</v>
      </c>
      <c r="B59" s="61" t="s">
        <v>95</v>
      </c>
      <c r="C59" s="61">
        <v>50</v>
      </c>
      <c r="D59" s="61">
        <v>30</v>
      </c>
      <c r="E59" s="143">
        <f t="shared" si="0"/>
        <v>1.6666666666666667</v>
      </c>
    </row>
    <row r="60" spans="1:5" ht="16.5" customHeight="1">
      <c r="A60" s="56">
        <v>2010508</v>
      </c>
      <c r="B60" s="61" t="s">
        <v>96</v>
      </c>
      <c r="C60" s="61">
        <v>171</v>
      </c>
      <c r="D60" s="61">
        <v>171</v>
      </c>
      <c r="E60" s="143">
        <f t="shared" si="0"/>
        <v>1</v>
      </c>
    </row>
    <row r="61" spans="1:5" ht="16.5" customHeight="1">
      <c r="A61" s="56">
        <v>2010550</v>
      </c>
      <c r="B61" s="61" t="s">
        <v>68</v>
      </c>
      <c r="C61" s="61">
        <v>0</v>
      </c>
      <c r="D61" s="61">
        <v>0</v>
      </c>
      <c r="E61" s="143" t="str">
        <f t="shared" si="0"/>
        <v>-</v>
      </c>
    </row>
    <row r="62" spans="1:5" ht="16.5" customHeight="1">
      <c r="A62" s="56">
        <v>2010599</v>
      </c>
      <c r="B62" s="61" t="s">
        <v>97</v>
      </c>
      <c r="C62" s="61">
        <v>0</v>
      </c>
      <c r="D62" s="61">
        <v>0</v>
      </c>
      <c r="E62" s="143" t="str">
        <f t="shared" si="0"/>
        <v>-</v>
      </c>
    </row>
    <row r="63" spans="1:5" ht="16.5" customHeight="1">
      <c r="A63" s="56">
        <v>20106</v>
      </c>
      <c r="B63" s="61" t="s">
        <v>98</v>
      </c>
      <c r="C63" s="61">
        <f>SUM(C64:C73)</f>
        <v>2974</v>
      </c>
      <c r="D63" s="61">
        <v>4786</v>
      </c>
      <c r="E63" s="143">
        <f t="shared" si="0"/>
        <v>0.6213957375679064</v>
      </c>
    </row>
    <row r="64" spans="1:5" ht="16.5" customHeight="1">
      <c r="A64" s="56">
        <v>2010601</v>
      </c>
      <c r="B64" s="61" t="s">
        <v>59</v>
      </c>
      <c r="C64" s="61">
        <v>1469</v>
      </c>
      <c r="D64" s="61">
        <v>1017</v>
      </c>
      <c r="E64" s="143">
        <f t="shared" si="0"/>
        <v>1.4444444444444444</v>
      </c>
    </row>
    <row r="65" spans="1:5" ht="16.5" customHeight="1">
      <c r="A65" s="56">
        <v>2010602</v>
      </c>
      <c r="B65" s="61" t="s">
        <v>60</v>
      </c>
      <c r="C65" s="61">
        <v>812</v>
      </c>
      <c r="D65" s="61">
        <v>918</v>
      </c>
      <c r="E65" s="143">
        <f t="shared" si="0"/>
        <v>0.8845315904139434</v>
      </c>
    </row>
    <row r="66" spans="1:5" ht="16.5" customHeight="1">
      <c r="A66" s="56">
        <v>2010603</v>
      </c>
      <c r="B66" s="61" t="s">
        <v>61</v>
      </c>
      <c r="C66" s="61">
        <v>0</v>
      </c>
      <c r="D66" s="61">
        <v>0</v>
      </c>
      <c r="E66" s="143" t="str">
        <f t="shared" si="0"/>
        <v>-</v>
      </c>
    </row>
    <row r="67" spans="1:5" ht="16.5" customHeight="1">
      <c r="A67" s="56">
        <v>2010604</v>
      </c>
      <c r="B67" s="61" t="s">
        <v>99</v>
      </c>
      <c r="C67" s="61">
        <v>0</v>
      </c>
      <c r="D67" s="61">
        <v>0</v>
      </c>
      <c r="E67" s="143" t="str">
        <f t="shared" si="0"/>
        <v>-</v>
      </c>
    </row>
    <row r="68" spans="1:5" ht="16.5" customHeight="1">
      <c r="A68" s="56">
        <v>2010605</v>
      </c>
      <c r="B68" s="61" t="s">
        <v>100</v>
      </c>
      <c r="C68" s="61">
        <v>38</v>
      </c>
      <c r="D68" s="61">
        <v>5</v>
      </c>
      <c r="E68" s="143">
        <f t="shared" si="0"/>
        <v>7.6</v>
      </c>
    </row>
    <row r="69" spans="1:5" ht="16.5" customHeight="1">
      <c r="A69" s="56">
        <v>2010606</v>
      </c>
      <c r="B69" s="61" t="s">
        <v>101</v>
      </c>
      <c r="C69" s="61">
        <v>0</v>
      </c>
      <c r="D69" s="61">
        <v>0</v>
      </c>
      <c r="E69" s="143" t="str">
        <f aca="true" t="shared" si="1" ref="E69:E132">IF(D69=0,"-",C69/D69)</f>
        <v>-</v>
      </c>
    </row>
    <row r="70" spans="1:5" ht="16.5" customHeight="1">
      <c r="A70" s="56">
        <v>2010607</v>
      </c>
      <c r="B70" s="61" t="s">
        <v>102</v>
      </c>
      <c r="C70" s="61">
        <v>275</v>
      </c>
      <c r="D70" s="61">
        <v>0</v>
      </c>
      <c r="E70" s="143" t="str">
        <f t="shared" si="1"/>
        <v>-</v>
      </c>
    </row>
    <row r="71" spans="1:5" ht="16.5" customHeight="1">
      <c r="A71" s="56">
        <v>2010608</v>
      </c>
      <c r="B71" s="61" t="s">
        <v>103</v>
      </c>
      <c r="C71" s="61">
        <v>0</v>
      </c>
      <c r="D71" s="61">
        <v>0</v>
      </c>
      <c r="E71" s="143" t="str">
        <f t="shared" si="1"/>
        <v>-</v>
      </c>
    </row>
    <row r="72" spans="1:5" ht="16.5" customHeight="1">
      <c r="A72" s="56">
        <v>2010650</v>
      </c>
      <c r="B72" s="61" t="s">
        <v>68</v>
      </c>
      <c r="C72" s="61">
        <v>0</v>
      </c>
      <c r="D72" s="61">
        <v>0</v>
      </c>
      <c r="E72" s="143" t="str">
        <f t="shared" si="1"/>
        <v>-</v>
      </c>
    </row>
    <row r="73" spans="1:5" ht="16.5" customHeight="1">
      <c r="A73" s="56">
        <v>2010699</v>
      </c>
      <c r="B73" s="61" t="s">
        <v>104</v>
      </c>
      <c r="C73" s="61">
        <v>380</v>
      </c>
      <c r="D73" s="61">
        <v>2846</v>
      </c>
      <c r="E73" s="143">
        <f t="shared" si="1"/>
        <v>0.13352073085031624</v>
      </c>
    </row>
    <row r="74" spans="1:5" ht="16.5" customHeight="1">
      <c r="A74" s="56">
        <v>20107</v>
      </c>
      <c r="B74" s="61" t="s">
        <v>105</v>
      </c>
      <c r="C74" s="61">
        <f>SUM(C75:C85)</f>
        <v>7050</v>
      </c>
      <c r="D74" s="61">
        <v>8789</v>
      </c>
      <c r="E74" s="143">
        <f t="shared" si="1"/>
        <v>0.8021390374331551</v>
      </c>
    </row>
    <row r="75" spans="1:5" ht="16.5" customHeight="1">
      <c r="A75" s="56">
        <v>2010701</v>
      </c>
      <c r="B75" s="61" t="s">
        <v>59</v>
      </c>
      <c r="C75" s="61">
        <v>0</v>
      </c>
      <c r="D75" s="61">
        <v>0</v>
      </c>
      <c r="E75" s="143" t="str">
        <f t="shared" si="1"/>
        <v>-</v>
      </c>
    </row>
    <row r="76" spans="1:5" ht="16.5" customHeight="1">
      <c r="A76" s="56">
        <v>2010702</v>
      </c>
      <c r="B76" s="61" t="s">
        <v>60</v>
      </c>
      <c r="C76" s="61">
        <v>0</v>
      </c>
      <c r="D76" s="61">
        <v>0</v>
      </c>
      <c r="E76" s="143" t="str">
        <f t="shared" si="1"/>
        <v>-</v>
      </c>
    </row>
    <row r="77" spans="1:5" ht="16.5" customHeight="1">
      <c r="A77" s="56">
        <v>2010703</v>
      </c>
      <c r="B77" s="61" t="s">
        <v>61</v>
      </c>
      <c r="C77" s="61">
        <v>0</v>
      </c>
      <c r="D77" s="61">
        <v>0</v>
      </c>
      <c r="E77" s="143" t="str">
        <f t="shared" si="1"/>
        <v>-</v>
      </c>
    </row>
    <row r="78" spans="1:5" ht="16.5" customHeight="1">
      <c r="A78" s="56">
        <v>2010704</v>
      </c>
      <c r="B78" s="61" t="s">
        <v>106</v>
      </c>
      <c r="C78" s="61">
        <v>0</v>
      </c>
      <c r="D78" s="61">
        <v>0</v>
      </c>
      <c r="E78" s="143" t="str">
        <f t="shared" si="1"/>
        <v>-</v>
      </c>
    </row>
    <row r="79" spans="1:5" ht="16.5" customHeight="1">
      <c r="A79" s="56">
        <v>2010705</v>
      </c>
      <c r="B79" s="61" t="s">
        <v>107</v>
      </c>
      <c r="C79" s="61">
        <v>0</v>
      </c>
      <c r="D79" s="61">
        <v>0</v>
      </c>
      <c r="E79" s="143" t="str">
        <f t="shared" si="1"/>
        <v>-</v>
      </c>
    </row>
    <row r="80" spans="1:5" ht="16.5" customHeight="1">
      <c r="A80" s="56">
        <v>2010706</v>
      </c>
      <c r="B80" s="61" t="s">
        <v>108</v>
      </c>
      <c r="C80" s="61">
        <v>0</v>
      </c>
      <c r="D80" s="61">
        <v>0</v>
      </c>
      <c r="E80" s="143" t="str">
        <f t="shared" si="1"/>
        <v>-</v>
      </c>
    </row>
    <row r="81" spans="1:5" ht="16.5" customHeight="1">
      <c r="A81" s="56">
        <v>2010707</v>
      </c>
      <c r="B81" s="61" t="s">
        <v>109</v>
      </c>
      <c r="C81" s="61">
        <v>0</v>
      </c>
      <c r="D81" s="61">
        <v>0</v>
      </c>
      <c r="E81" s="143" t="str">
        <f t="shared" si="1"/>
        <v>-</v>
      </c>
    </row>
    <row r="82" spans="1:5" ht="16.5" customHeight="1">
      <c r="A82" s="56">
        <v>2010708</v>
      </c>
      <c r="B82" s="61" t="s">
        <v>110</v>
      </c>
      <c r="C82" s="61">
        <v>0</v>
      </c>
      <c r="D82" s="61">
        <v>0</v>
      </c>
      <c r="E82" s="143" t="str">
        <f t="shared" si="1"/>
        <v>-</v>
      </c>
    </row>
    <row r="83" spans="1:5" ht="16.5" customHeight="1">
      <c r="A83" s="56">
        <v>2010709</v>
      </c>
      <c r="B83" s="61" t="s">
        <v>102</v>
      </c>
      <c r="C83" s="61">
        <v>0</v>
      </c>
      <c r="D83" s="61">
        <v>0</v>
      </c>
      <c r="E83" s="143" t="str">
        <f t="shared" si="1"/>
        <v>-</v>
      </c>
    </row>
    <row r="84" spans="1:5" ht="16.5" customHeight="1">
      <c r="A84" s="56">
        <v>2010750</v>
      </c>
      <c r="B84" s="61" t="s">
        <v>68</v>
      </c>
      <c r="C84" s="61">
        <v>0</v>
      </c>
      <c r="D84" s="61">
        <v>0</v>
      </c>
      <c r="E84" s="143" t="str">
        <f t="shared" si="1"/>
        <v>-</v>
      </c>
    </row>
    <row r="85" spans="1:5" ht="16.5" customHeight="1">
      <c r="A85" s="56">
        <v>2010799</v>
      </c>
      <c r="B85" s="61" t="s">
        <v>111</v>
      </c>
      <c r="C85" s="61">
        <v>7050</v>
      </c>
      <c r="D85" s="61">
        <v>8789</v>
      </c>
      <c r="E85" s="143">
        <f t="shared" si="1"/>
        <v>0.8021390374331551</v>
      </c>
    </row>
    <row r="86" spans="1:5" ht="16.5" customHeight="1">
      <c r="A86" s="56">
        <v>20108</v>
      </c>
      <c r="B86" s="61" t="s">
        <v>112</v>
      </c>
      <c r="C86" s="61">
        <f>SUM(C87:C94)</f>
        <v>1614</v>
      </c>
      <c r="D86" s="61">
        <v>1834</v>
      </c>
      <c r="E86" s="143">
        <f t="shared" si="1"/>
        <v>0.8800436205016358</v>
      </c>
    </row>
    <row r="87" spans="1:5" ht="16.5" customHeight="1">
      <c r="A87" s="56">
        <v>2010801</v>
      </c>
      <c r="B87" s="61" t="s">
        <v>59</v>
      </c>
      <c r="C87" s="61">
        <v>744</v>
      </c>
      <c r="D87" s="61">
        <v>457</v>
      </c>
      <c r="E87" s="143">
        <f t="shared" si="1"/>
        <v>1.6280087527352298</v>
      </c>
    </row>
    <row r="88" spans="1:5" ht="16.5" customHeight="1">
      <c r="A88" s="56">
        <v>2010802</v>
      </c>
      <c r="B88" s="61" t="s">
        <v>60</v>
      </c>
      <c r="C88" s="61">
        <v>620</v>
      </c>
      <c r="D88" s="61">
        <v>1072</v>
      </c>
      <c r="E88" s="143">
        <f t="shared" si="1"/>
        <v>0.5783582089552238</v>
      </c>
    </row>
    <row r="89" spans="1:5" ht="16.5" customHeight="1">
      <c r="A89" s="56">
        <v>2010803</v>
      </c>
      <c r="B89" s="61" t="s">
        <v>61</v>
      </c>
      <c r="C89" s="61">
        <v>0</v>
      </c>
      <c r="D89" s="61">
        <v>200</v>
      </c>
      <c r="E89" s="143">
        <f t="shared" si="1"/>
        <v>0</v>
      </c>
    </row>
    <row r="90" spans="1:5" ht="16.5" customHeight="1">
      <c r="A90" s="56">
        <v>2010804</v>
      </c>
      <c r="B90" s="61" t="s">
        <v>113</v>
      </c>
      <c r="C90" s="61">
        <v>250</v>
      </c>
      <c r="D90" s="61">
        <v>105</v>
      </c>
      <c r="E90" s="143">
        <f t="shared" si="1"/>
        <v>2.380952380952381</v>
      </c>
    </row>
    <row r="91" spans="1:5" ht="16.5" customHeight="1">
      <c r="A91" s="56">
        <v>2010805</v>
      </c>
      <c r="B91" s="61" t="s">
        <v>114</v>
      </c>
      <c r="C91" s="61">
        <v>0</v>
      </c>
      <c r="D91" s="61">
        <v>0</v>
      </c>
      <c r="E91" s="143" t="str">
        <f t="shared" si="1"/>
        <v>-</v>
      </c>
    </row>
    <row r="92" spans="1:5" ht="16.5" customHeight="1">
      <c r="A92" s="56">
        <v>2010806</v>
      </c>
      <c r="B92" s="61" t="s">
        <v>102</v>
      </c>
      <c r="C92" s="61">
        <v>0</v>
      </c>
      <c r="D92" s="61">
        <v>0</v>
      </c>
      <c r="E92" s="143" t="str">
        <f t="shared" si="1"/>
        <v>-</v>
      </c>
    </row>
    <row r="93" spans="1:5" ht="16.5" customHeight="1">
      <c r="A93" s="56">
        <v>2010850</v>
      </c>
      <c r="B93" s="61" t="s">
        <v>68</v>
      </c>
      <c r="C93" s="61">
        <v>0</v>
      </c>
      <c r="D93" s="61">
        <v>0</v>
      </c>
      <c r="E93" s="143" t="str">
        <f t="shared" si="1"/>
        <v>-</v>
      </c>
    </row>
    <row r="94" spans="1:5" ht="16.5" customHeight="1">
      <c r="A94" s="56">
        <v>2010899</v>
      </c>
      <c r="B94" s="61" t="s">
        <v>115</v>
      </c>
      <c r="C94" s="61">
        <v>0</v>
      </c>
      <c r="D94" s="61">
        <v>0</v>
      </c>
      <c r="E94" s="143" t="str">
        <f t="shared" si="1"/>
        <v>-</v>
      </c>
    </row>
    <row r="95" spans="1:5" ht="16.5" customHeight="1">
      <c r="A95" s="56">
        <v>20109</v>
      </c>
      <c r="B95" s="61" t="s">
        <v>116</v>
      </c>
      <c r="C95" s="61">
        <f>SUM(C96:C104)</f>
        <v>40</v>
      </c>
      <c r="D95" s="61">
        <v>40</v>
      </c>
      <c r="E95" s="143">
        <f t="shared" si="1"/>
        <v>1</v>
      </c>
    </row>
    <row r="96" spans="1:5" ht="16.5" customHeight="1">
      <c r="A96" s="56">
        <v>2010901</v>
      </c>
      <c r="B96" s="61" t="s">
        <v>59</v>
      </c>
      <c r="C96" s="61">
        <v>0</v>
      </c>
      <c r="D96" s="61">
        <v>0</v>
      </c>
      <c r="E96" s="143" t="str">
        <f t="shared" si="1"/>
        <v>-</v>
      </c>
    </row>
    <row r="97" spans="1:5" ht="16.5" customHeight="1">
      <c r="A97" s="56">
        <v>2010902</v>
      </c>
      <c r="B97" s="61" t="s">
        <v>60</v>
      </c>
      <c r="C97" s="61">
        <v>40</v>
      </c>
      <c r="D97" s="61">
        <v>40</v>
      </c>
      <c r="E97" s="143">
        <f t="shared" si="1"/>
        <v>1</v>
      </c>
    </row>
    <row r="98" spans="1:5" ht="16.5" customHeight="1">
      <c r="A98" s="56">
        <v>2010903</v>
      </c>
      <c r="B98" s="61" t="s">
        <v>61</v>
      </c>
      <c r="C98" s="61">
        <v>0</v>
      </c>
      <c r="D98" s="61">
        <v>0</v>
      </c>
      <c r="E98" s="143" t="str">
        <f t="shared" si="1"/>
        <v>-</v>
      </c>
    </row>
    <row r="99" spans="1:5" ht="16.5" customHeight="1">
      <c r="A99" s="56">
        <v>2010904</v>
      </c>
      <c r="B99" s="61" t="s">
        <v>117</v>
      </c>
      <c r="C99" s="61">
        <v>0</v>
      </c>
      <c r="D99" s="61">
        <v>0</v>
      </c>
      <c r="E99" s="143" t="str">
        <f t="shared" si="1"/>
        <v>-</v>
      </c>
    </row>
    <row r="100" spans="1:5" ht="16.5" customHeight="1">
      <c r="A100" s="56">
        <v>2010905</v>
      </c>
      <c r="B100" s="61" t="s">
        <v>118</v>
      </c>
      <c r="C100" s="61">
        <v>0</v>
      </c>
      <c r="D100" s="61">
        <v>0</v>
      </c>
      <c r="E100" s="143" t="str">
        <f t="shared" si="1"/>
        <v>-</v>
      </c>
    </row>
    <row r="101" spans="1:5" ht="16.5" customHeight="1">
      <c r="A101" s="56">
        <v>2010907</v>
      </c>
      <c r="B101" s="61" t="s">
        <v>119</v>
      </c>
      <c r="C101" s="61">
        <v>0</v>
      </c>
      <c r="D101" s="61">
        <v>0</v>
      </c>
      <c r="E101" s="143" t="str">
        <f t="shared" si="1"/>
        <v>-</v>
      </c>
    </row>
    <row r="102" spans="1:5" ht="16.5" customHeight="1">
      <c r="A102" s="56">
        <v>2010908</v>
      </c>
      <c r="B102" s="61" t="s">
        <v>102</v>
      </c>
      <c r="C102" s="61">
        <v>0</v>
      </c>
      <c r="D102" s="61">
        <v>0</v>
      </c>
      <c r="E102" s="143" t="str">
        <f t="shared" si="1"/>
        <v>-</v>
      </c>
    </row>
    <row r="103" spans="1:5" ht="16.5" customHeight="1">
      <c r="A103" s="56">
        <v>2010950</v>
      </c>
      <c r="B103" s="61" t="s">
        <v>68</v>
      </c>
      <c r="C103" s="61">
        <v>0</v>
      </c>
      <c r="D103" s="61">
        <v>0</v>
      </c>
      <c r="E103" s="143" t="str">
        <f t="shared" si="1"/>
        <v>-</v>
      </c>
    </row>
    <row r="104" spans="1:5" ht="16.5" customHeight="1">
      <c r="A104" s="56">
        <v>2010999</v>
      </c>
      <c r="B104" s="61" t="s">
        <v>120</v>
      </c>
      <c r="C104" s="61">
        <v>0</v>
      </c>
      <c r="D104" s="61">
        <v>0</v>
      </c>
      <c r="E104" s="143" t="str">
        <f t="shared" si="1"/>
        <v>-</v>
      </c>
    </row>
    <row r="105" spans="1:5" ht="16.5" customHeight="1">
      <c r="A105" s="56">
        <v>20110</v>
      </c>
      <c r="B105" s="61" t="s">
        <v>121</v>
      </c>
      <c r="C105" s="61">
        <f>SUM(C106:C119)</f>
        <v>667</v>
      </c>
      <c r="D105" s="61">
        <v>460</v>
      </c>
      <c r="E105" s="143">
        <f t="shared" si="1"/>
        <v>1.45</v>
      </c>
    </row>
    <row r="106" spans="1:5" ht="16.5" customHeight="1">
      <c r="A106" s="56">
        <v>2011001</v>
      </c>
      <c r="B106" s="61" t="s">
        <v>59</v>
      </c>
      <c r="C106" s="61">
        <v>504</v>
      </c>
      <c r="D106" s="61">
        <v>333</v>
      </c>
      <c r="E106" s="143">
        <f t="shared" si="1"/>
        <v>1.5135135135135136</v>
      </c>
    </row>
    <row r="107" spans="1:5" ht="16.5" customHeight="1">
      <c r="A107" s="56">
        <v>2011002</v>
      </c>
      <c r="B107" s="61" t="s">
        <v>60</v>
      </c>
      <c r="C107" s="61">
        <v>74</v>
      </c>
      <c r="D107" s="61">
        <v>7</v>
      </c>
      <c r="E107" s="143">
        <f t="shared" si="1"/>
        <v>10.571428571428571</v>
      </c>
    </row>
    <row r="108" spans="1:5" ht="16.5" customHeight="1">
      <c r="A108" s="56">
        <v>2011003</v>
      </c>
      <c r="B108" s="61" t="s">
        <v>61</v>
      </c>
      <c r="C108" s="61">
        <v>0</v>
      </c>
      <c r="D108" s="61">
        <v>0</v>
      </c>
      <c r="E108" s="143" t="str">
        <f t="shared" si="1"/>
        <v>-</v>
      </c>
    </row>
    <row r="109" spans="1:5" ht="16.5" customHeight="1">
      <c r="A109" s="56">
        <v>2011004</v>
      </c>
      <c r="B109" s="61" t="s">
        <v>122</v>
      </c>
      <c r="C109" s="61">
        <v>0</v>
      </c>
      <c r="D109" s="61">
        <v>0</v>
      </c>
      <c r="E109" s="143" t="str">
        <f t="shared" si="1"/>
        <v>-</v>
      </c>
    </row>
    <row r="110" spans="1:5" ht="16.5" customHeight="1">
      <c r="A110" s="56">
        <v>2011005</v>
      </c>
      <c r="B110" s="61" t="s">
        <v>123</v>
      </c>
      <c r="C110" s="61">
        <v>0</v>
      </c>
      <c r="D110" s="61">
        <v>0</v>
      </c>
      <c r="E110" s="143" t="str">
        <f t="shared" si="1"/>
        <v>-</v>
      </c>
    </row>
    <row r="111" spans="1:5" ht="16.5" customHeight="1">
      <c r="A111" s="56">
        <v>2011006</v>
      </c>
      <c r="B111" s="61" t="s">
        <v>124</v>
      </c>
      <c r="C111" s="61">
        <v>33</v>
      </c>
      <c r="D111" s="61">
        <v>9</v>
      </c>
      <c r="E111" s="143">
        <f t="shared" si="1"/>
        <v>3.6666666666666665</v>
      </c>
    </row>
    <row r="112" spans="1:5" ht="16.5" customHeight="1">
      <c r="A112" s="56">
        <v>2011007</v>
      </c>
      <c r="B112" s="61" t="s">
        <v>125</v>
      </c>
      <c r="C112" s="61">
        <v>8</v>
      </c>
      <c r="D112" s="61">
        <v>3</v>
      </c>
      <c r="E112" s="143">
        <f t="shared" si="1"/>
        <v>2.6666666666666665</v>
      </c>
    </row>
    <row r="113" spans="1:5" ht="16.5" customHeight="1">
      <c r="A113" s="56">
        <v>2011008</v>
      </c>
      <c r="B113" s="61" t="s">
        <v>126</v>
      </c>
      <c r="C113" s="61">
        <v>30</v>
      </c>
      <c r="D113" s="61">
        <v>15</v>
      </c>
      <c r="E113" s="143">
        <f t="shared" si="1"/>
        <v>2</v>
      </c>
    </row>
    <row r="114" spans="1:5" ht="16.5" customHeight="1">
      <c r="A114" s="56">
        <v>2011009</v>
      </c>
      <c r="B114" s="61" t="s">
        <v>127</v>
      </c>
      <c r="C114" s="61">
        <v>0</v>
      </c>
      <c r="D114" s="61">
        <v>0</v>
      </c>
      <c r="E114" s="143" t="str">
        <f t="shared" si="1"/>
        <v>-</v>
      </c>
    </row>
    <row r="115" spans="1:5" ht="16.5" customHeight="1">
      <c r="A115" s="56">
        <v>2011010</v>
      </c>
      <c r="B115" s="61" t="s">
        <v>128</v>
      </c>
      <c r="C115" s="61">
        <v>0</v>
      </c>
      <c r="D115" s="61">
        <v>0</v>
      </c>
      <c r="E115" s="143" t="str">
        <f t="shared" si="1"/>
        <v>-</v>
      </c>
    </row>
    <row r="116" spans="1:5" ht="16.5" customHeight="1">
      <c r="A116" s="56">
        <v>2011011</v>
      </c>
      <c r="B116" s="61" t="s">
        <v>129</v>
      </c>
      <c r="C116" s="61">
        <v>0</v>
      </c>
      <c r="D116" s="61">
        <v>0</v>
      </c>
      <c r="E116" s="143" t="str">
        <f t="shared" si="1"/>
        <v>-</v>
      </c>
    </row>
    <row r="117" spans="1:5" ht="16.5" customHeight="1">
      <c r="A117" s="56">
        <v>2011012</v>
      </c>
      <c r="B117" s="61" t="s">
        <v>130</v>
      </c>
      <c r="C117" s="61">
        <v>0</v>
      </c>
      <c r="D117" s="61">
        <v>0</v>
      </c>
      <c r="E117" s="143" t="str">
        <f t="shared" si="1"/>
        <v>-</v>
      </c>
    </row>
    <row r="118" spans="1:5" ht="16.5" customHeight="1">
      <c r="A118" s="56">
        <v>2011050</v>
      </c>
      <c r="B118" s="61" t="s">
        <v>68</v>
      </c>
      <c r="C118" s="61">
        <v>0</v>
      </c>
      <c r="D118" s="61">
        <v>88</v>
      </c>
      <c r="E118" s="143">
        <f t="shared" si="1"/>
        <v>0</v>
      </c>
    </row>
    <row r="119" spans="1:5" ht="16.5" customHeight="1">
      <c r="A119" s="56">
        <v>2011099</v>
      </c>
      <c r="B119" s="61" t="s">
        <v>131</v>
      </c>
      <c r="C119" s="61">
        <v>18</v>
      </c>
      <c r="D119" s="61">
        <v>5</v>
      </c>
      <c r="E119" s="143">
        <f t="shared" si="1"/>
        <v>3.6</v>
      </c>
    </row>
    <row r="120" spans="1:5" ht="16.5" customHeight="1">
      <c r="A120" s="56">
        <v>20111</v>
      </c>
      <c r="B120" s="61" t="s">
        <v>132</v>
      </c>
      <c r="C120" s="61">
        <f>SUM(C121:C128)</f>
        <v>2098</v>
      </c>
      <c r="D120" s="61">
        <v>4431</v>
      </c>
      <c r="E120" s="143">
        <f t="shared" si="1"/>
        <v>0.4734822839088242</v>
      </c>
    </row>
    <row r="121" spans="1:5" ht="16.5" customHeight="1">
      <c r="A121" s="56">
        <v>2011101</v>
      </c>
      <c r="B121" s="61" t="s">
        <v>59</v>
      </c>
      <c r="C121" s="61">
        <v>900</v>
      </c>
      <c r="D121" s="61">
        <v>544</v>
      </c>
      <c r="E121" s="143">
        <f t="shared" si="1"/>
        <v>1.6544117647058822</v>
      </c>
    </row>
    <row r="122" spans="1:5" ht="16.5" customHeight="1">
      <c r="A122" s="56">
        <v>2011102</v>
      </c>
      <c r="B122" s="61" t="s">
        <v>60</v>
      </c>
      <c r="C122" s="61">
        <v>1198</v>
      </c>
      <c r="D122" s="61">
        <v>3887</v>
      </c>
      <c r="E122" s="143">
        <f t="shared" si="1"/>
        <v>0.3082068433239002</v>
      </c>
    </row>
    <row r="123" spans="1:5" ht="16.5" customHeight="1">
      <c r="A123" s="56">
        <v>2011103</v>
      </c>
      <c r="B123" s="61" t="s">
        <v>61</v>
      </c>
      <c r="C123" s="61">
        <v>0</v>
      </c>
      <c r="D123" s="61">
        <v>0</v>
      </c>
      <c r="E123" s="143" t="str">
        <f t="shared" si="1"/>
        <v>-</v>
      </c>
    </row>
    <row r="124" spans="1:5" ht="16.5" customHeight="1">
      <c r="A124" s="56">
        <v>2011104</v>
      </c>
      <c r="B124" s="61" t="s">
        <v>133</v>
      </c>
      <c r="C124" s="61">
        <v>0</v>
      </c>
      <c r="D124" s="61">
        <v>0</v>
      </c>
      <c r="E124" s="143" t="str">
        <f t="shared" si="1"/>
        <v>-</v>
      </c>
    </row>
    <row r="125" spans="1:5" ht="16.5" customHeight="1">
      <c r="A125" s="56">
        <v>2011105</v>
      </c>
      <c r="B125" s="61" t="s">
        <v>134</v>
      </c>
      <c r="C125" s="61">
        <v>0</v>
      </c>
      <c r="D125" s="61">
        <v>0</v>
      </c>
      <c r="E125" s="143" t="str">
        <f t="shared" si="1"/>
        <v>-</v>
      </c>
    </row>
    <row r="126" spans="1:5" ht="16.5" customHeight="1">
      <c r="A126" s="56">
        <v>2011106</v>
      </c>
      <c r="B126" s="61" t="s">
        <v>135</v>
      </c>
      <c r="C126" s="61">
        <v>0</v>
      </c>
      <c r="D126" s="61">
        <v>0</v>
      </c>
      <c r="E126" s="143" t="str">
        <f t="shared" si="1"/>
        <v>-</v>
      </c>
    </row>
    <row r="127" spans="1:5" ht="16.5" customHeight="1">
      <c r="A127" s="56">
        <v>2011150</v>
      </c>
      <c r="B127" s="61" t="s">
        <v>68</v>
      </c>
      <c r="C127" s="61">
        <v>0</v>
      </c>
      <c r="D127" s="61">
        <v>0</v>
      </c>
      <c r="E127" s="143" t="str">
        <f t="shared" si="1"/>
        <v>-</v>
      </c>
    </row>
    <row r="128" spans="1:5" ht="16.5" customHeight="1">
      <c r="A128" s="56">
        <v>2011199</v>
      </c>
      <c r="B128" s="61" t="s">
        <v>136</v>
      </c>
      <c r="C128" s="61">
        <v>0</v>
      </c>
      <c r="D128" s="61">
        <v>0</v>
      </c>
      <c r="E128" s="143" t="str">
        <f t="shared" si="1"/>
        <v>-</v>
      </c>
    </row>
    <row r="129" spans="1:5" ht="16.5" customHeight="1">
      <c r="A129" s="56">
        <v>20113</v>
      </c>
      <c r="B129" s="61" t="s">
        <v>137</v>
      </c>
      <c r="C129" s="61">
        <f>SUM(C130:C139)</f>
        <v>2228</v>
      </c>
      <c r="D129" s="61">
        <v>1471</v>
      </c>
      <c r="E129" s="143">
        <f t="shared" si="1"/>
        <v>1.5146159075458872</v>
      </c>
    </row>
    <row r="130" spans="1:5" ht="16.5" customHeight="1">
      <c r="A130" s="56">
        <v>2011301</v>
      </c>
      <c r="B130" s="61" t="s">
        <v>59</v>
      </c>
      <c r="C130" s="61">
        <v>1937</v>
      </c>
      <c r="D130" s="61">
        <v>787</v>
      </c>
      <c r="E130" s="143">
        <f t="shared" si="1"/>
        <v>2.4612452350698857</v>
      </c>
    </row>
    <row r="131" spans="1:5" ht="16.5" customHeight="1">
      <c r="A131" s="56">
        <v>2011302</v>
      </c>
      <c r="B131" s="61" t="s">
        <v>60</v>
      </c>
      <c r="C131" s="61">
        <v>96</v>
      </c>
      <c r="D131" s="61">
        <v>124</v>
      </c>
      <c r="E131" s="143">
        <f t="shared" si="1"/>
        <v>0.7741935483870968</v>
      </c>
    </row>
    <row r="132" spans="1:5" ht="16.5" customHeight="1">
      <c r="A132" s="56">
        <v>2011303</v>
      </c>
      <c r="B132" s="61" t="s">
        <v>61</v>
      </c>
      <c r="C132" s="61">
        <v>0</v>
      </c>
      <c r="D132" s="61">
        <v>5</v>
      </c>
      <c r="E132" s="143">
        <f t="shared" si="1"/>
        <v>0</v>
      </c>
    </row>
    <row r="133" spans="1:5" ht="16.5" customHeight="1">
      <c r="A133" s="56">
        <v>2011304</v>
      </c>
      <c r="B133" s="61" t="s">
        <v>138</v>
      </c>
      <c r="C133" s="61">
        <v>0</v>
      </c>
      <c r="D133" s="61">
        <v>0</v>
      </c>
      <c r="E133" s="143" t="str">
        <f aca="true" t="shared" si="2" ref="E133:E196">IF(D133=0,"-",C133/D133)</f>
        <v>-</v>
      </c>
    </row>
    <row r="134" spans="1:5" ht="16.5" customHeight="1">
      <c r="A134" s="56">
        <v>2011305</v>
      </c>
      <c r="B134" s="61" t="s">
        <v>139</v>
      </c>
      <c r="C134" s="61">
        <v>0</v>
      </c>
      <c r="D134" s="61">
        <v>0</v>
      </c>
      <c r="E134" s="143" t="str">
        <f t="shared" si="2"/>
        <v>-</v>
      </c>
    </row>
    <row r="135" spans="1:5" ht="16.5" customHeight="1">
      <c r="A135" s="56">
        <v>2011306</v>
      </c>
      <c r="B135" s="61" t="s">
        <v>140</v>
      </c>
      <c r="C135" s="61">
        <v>0</v>
      </c>
      <c r="D135" s="61">
        <v>0</v>
      </c>
      <c r="E135" s="143" t="str">
        <f t="shared" si="2"/>
        <v>-</v>
      </c>
    </row>
    <row r="136" spans="1:5" ht="16.5" customHeight="1">
      <c r="A136" s="56">
        <v>2011307</v>
      </c>
      <c r="B136" s="61" t="s">
        <v>141</v>
      </c>
      <c r="C136" s="61">
        <v>0</v>
      </c>
      <c r="D136" s="61">
        <v>0</v>
      </c>
      <c r="E136" s="143" t="str">
        <f t="shared" si="2"/>
        <v>-</v>
      </c>
    </row>
    <row r="137" spans="1:5" ht="16.5" customHeight="1">
      <c r="A137" s="56">
        <v>2011308</v>
      </c>
      <c r="B137" s="61" t="s">
        <v>142</v>
      </c>
      <c r="C137" s="61">
        <v>176</v>
      </c>
      <c r="D137" s="61">
        <v>210</v>
      </c>
      <c r="E137" s="143">
        <f t="shared" si="2"/>
        <v>0.8380952380952381</v>
      </c>
    </row>
    <row r="138" spans="1:5" ht="16.5" customHeight="1">
      <c r="A138" s="56">
        <v>2011350</v>
      </c>
      <c r="B138" s="61" t="s">
        <v>68</v>
      </c>
      <c r="C138" s="61">
        <v>0</v>
      </c>
      <c r="D138" s="61">
        <v>0</v>
      </c>
      <c r="E138" s="143" t="str">
        <f t="shared" si="2"/>
        <v>-</v>
      </c>
    </row>
    <row r="139" spans="1:5" ht="16.5" customHeight="1">
      <c r="A139" s="56">
        <v>2011399</v>
      </c>
      <c r="B139" s="61" t="s">
        <v>143</v>
      </c>
      <c r="C139" s="61">
        <v>19</v>
      </c>
      <c r="D139" s="61">
        <v>345</v>
      </c>
      <c r="E139" s="143">
        <f t="shared" si="2"/>
        <v>0.05507246376811594</v>
      </c>
    </row>
    <row r="140" spans="1:5" ht="16.5" customHeight="1">
      <c r="A140" s="56">
        <v>20114</v>
      </c>
      <c r="B140" s="61" t="s">
        <v>144</v>
      </c>
      <c r="C140" s="61">
        <f>SUM(C141:C151)</f>
        <v>2</v>
      </c>
      <c r="D140" s="61">
        <v>104</v>
      </c>
      <c r="E140" s="143">
        <f t="shared" si="2"/>
        <v>0.019230769230769232</v>
      </c>
    </row>
    <row r="141" spans="1:5" ht="16.5" customHeight="1">
      <c r="A141" s="56">
        <v>2011401</v>
      </c>
      <c r="B141" s="61" t="s">
        <v>59</v>
      </c>
      <c r="C141" s="61">
        <v>0</v>
      </c>
      <c r="D141" s="61">
        <v>15</v>
      </c>
      <c r="E141" s="143">
        <f t="shared" si="2"/>
        <v>0</v>
      </c>
    </row>
    <row r="142" spans="1:5" ht="16.5" customHeight="1">
      <c r="A142" s="56">
        <v>2011402</v>
      </c>
      <c r="B142" s="61" t="s">
        <v>60</v>
      </c>
      <c r="C142" s="61">
        <v>0</v>
      </c>
      <c r="D142" s="61">
        <v>0</v>
      </c>
      <c r="E142" s="143" t="str">
        <f t="shared" si="2"/>
        <v>-</v>
      </c>
    </row>
    <row r="143" spans="1:5" ht="16.5" customHeight="1">
      <c r="A143" s="56">
        <v>2011403</v>
      </c>
      <c r="B143" s="61" t="s">
        <v>61</v>
      </c>
      <c r="C143" s="61">
        <v>0</v>
      </c>
      <c r="D143" s="61">
        <v>0</v>
      </c>
      <c r="E143" s="143" t="str">
        <f t="shared" si="2"/>
        <v>-</v>
      </c>
    </row>
    <row r="144" spans="1:5" ht="16.5" customHeight="1">
      <c r="A144" s="56">
        <v>2011404</v>
      </c>
      <c r="B144" s="61" t="s">
        <v>145</v>
      </c>
      <c r="C144" s="61">
        <v>0</v>
      </c>
      <c r="D144" s="61">
        <v>0</v>
      </c>
      <c r="E144" s="143" t="str">
        <f t="shared" si="2"/>
        <v>-</v>
      </c>
    </row>
    <row r="145" spans="1:5" ht="16.5" customHeight="1">
      <c r="A145" s="56">
        <v>2011405</v>
      </c>
      <c r="B145" s="61" t="s">
        <v>146</v>
      </c>
      <c r="C145" s="61">
        <v>2</v>
      </c>
      <c r="D145" s="61">
        <v>21</v>
      </c>
      <c r="E145" s="143">
        <f t="shared" si="2"/>
        <v>0.09523809523809523</v>
      </c>
    </row>
    <row r="146" spans="1:5" ht="16.5" customHeight="1">
      <c r="A146" s="56">
        <v>2011406</v>
      </c>
      <c r="B146" s="61" t="s">
        <v>147</v>
      </c>
      <c r="C146" s="61">
        <v>0</v>
      </c>
      <c r="D146" s="61">
        <v>0</v>
      </c>
      <c r="E146" s="143" t="str">
        <f t="shared" si="2"/>
        <v>-</v>
      </c>
    </row>
    <row r="147" spans="1:5" ht="16.5" customHeight="1">
      <c r="A147" s="56">
        <v>2011407</v>
      </c>
      <c r="B147" s="61" t="s">
        <v>148</v>
      </c>
      <c r="C147" s="61">
        <v>0</v>
      </c>
      <c r="D147" s="61">
        <v>0</v>
      </c>
      <c r="E147" s="143" t="str">
        <f t="shared" si="2"/>
        <v>-</v>
      </c>
    </row>
    <row r="148" spans="1:5" ht="16.5" customHeight="1">
      <c r="A148" s="56">
        <v>2011408</v>
      </c>
      <c r="B148" s="61" t="s">
        <v>149</v>
      </c>
      <c r="C148" s="61">
        <v>0</v>
      </c>
      <c r="D148" s="61">
        <v>0</v>
      </c>
      <c r="E148" s="143" t="str">
        <f t="shared" si="2"/>
        <v>-</v>
      </c>
    </row>
    <row r="149" spans="1:5" ht="16.5" customHeight="1">
      <c r="A149" s="56">
        <v>2011409</v>
      </c>
      <c r="B149" s="61" t="s">
        <v>150</v>
      </c>
      <c r="C149" s="61">
        <v>0</v>
      </c>
      <c r="D149" s="61">
        <v>0</v>
      </c>
      <c r="E149" s="143" t="str">
        <f t="shared" si="2"/>
        <v>-</v>
      </c>
    </row>
    <row r="150" spans="1:5" ht="16.5" customHeight="1">
      <c r="A150" s="56">
        <v>2011450</v>
      </c>
      <c r="B150" s="61" t="s">
        <v>68</v>
      </c>
      <c r="C150" s="61">
        <v>0</v>
      </c>
      <c r="D150" s="61">
        <v>52</v>
      </c>
      <c r="E150" s="143">
        <f t="shared" si="2"/>
        <v>0</v>
      </c>
    </row>
    <row r="151" spans="1:5" ht="16.5" customHeight="1">
      <c r="A151" s="56">
        <v>2011499</v>
      </c>
      <c r="B151" s="61" t="s">
        <v>151</v>
      </c>
      <c r="C151" s="61">
        <v>0</v>
      </c>
      <c r="D151" s="61">
        <v>16</v>
      </c>
      <c r="E151" s="143">
        <f t="shared" si="2"/>
        <v>0</v>
      </c>
    </row>
    <row r="152" spans="1:5" ht="16.5" customHeight="1">
      <c r="A152" s="56">
        <v>20115</v>
      </c>
      <c r="B152" s="61" t="s">
        <v>152</v>
      </c>
      <c r="C152" s="61">
        <f>SUM(C153:C161)</f>
        <v>7508</v>
      </c>
      <c r="D152" s="61">
        <v>11655</v>
      </c>
      <c r="E152" s="143">
        <f t="shared" si="2"/>
        <v>0.6441870441870442</v>
      </c>
    </row>
    <row r="153" spans="1:5" ht="16.5" customHeight="1">
      <c r="A153" s="56">
        <v>2011501</v>
      </c>
      <c r="B153" s="61" t="s">
        <v>59</v>
      </c>
      <c r="C153" s="61">
        <v>4518</v>
      </c>
      <c r="D153" s="61">
        <v>8025</v>
      </c>
      <c r="E153" s="143">
        <f t="shared" si="2"/>
        <v>0.5629906542056075</v>
      </c>
    </row>
    <row r="154" spans="1:5" ht="16.5" customHeight="1">
      <c r="A154" s="56">
        <v>2011502</v>
      </c>
      <c r="B154" s="61" t="s">
        <v>60</v>
      </c>
      <c r="C154" s="61">
        <v>703</v>
      </c>
      <c r="D154" s="61">
        <v>377</v>
      </c>
      <c r="E154" s="143">
        <f t="shared" si="2"/>
        <v>1.8647214854111407</v>
      </c>
    </row>
    <row r="155" spans="1:5" ht="16.5" customHeight="1">
      <c r="A155" s="56">
        <v>2011503</v>
      </c>
      <c r="B155" s="61" t="s">
        <v>61</v>
      </c>
      <c r="C155" s="61">
        <v>0</v>
      </c>
      <c r="D155" s="61">
        <v>0</v>
      </c>
      <c r="E155" s="143" t="str">
        <f t="shared" si="2"/>
        <v>-</v>
      </c>
    </row>
    <row r="156" spans="1:5" ht="16.5" customHeight="1">
      <c r="A156" s="56">
        <v>2011504</v>
      </c>
      <c r="B156" s="61" t="s">
        <v>153</v>
      </c>
      <c r="C156" s="61">
        <v>2037</v>
      </c>
      <c r="D156" s="61">
        <v>159</v>
      </c>
      <c r="E156" s="143">
        <f t="shared" si="2"/>
        <v>12.81132075471698</v>
      </c>
    </row>
    <row r="157" spans="1:5" ht="16.5" customHeight="1">
      <c r="A157" s="56">
        <v>2011505</v>
      </c>
      <c r="B157" s="61" t="s">
        <v>154</v>
      </c>
      <c r="C157" s="61">
        <v>195</v>
      </c>
      <c r="D157" s="61">
        <v>0</v>
      </c>
      <c r="E157" s="143" t="str">
        <f t="shared" si="2"/>
        <v>-</v>
      </c>
    </row>
    <row r="158" spans="1:5" ht="16.5" customHeight="1">
      <c r="A158" s="56">
        <v>2011506</v>
      </c>
      <c r="B158" s="61" t="s">
        <v>155</v>
      </c>
      <c r="C158" s="61">
        <v>46</v>
      </c>
      <c r="D158" s="61">
        <v>0</v>
      </c>
      <c r="E158" s="143" t="str">
        <f t="shared" si="2"/>
        <v>-</v>
      </c>
    </row>
    <row r="159" spans="1:5" ht="16.5" customHeight="1">
      <c r="A159" s="56">
        <v>2011507</v>
      </c>
      <c r="B159" s="61" t="s">
        <v>102</v>
      </c>
      <c r="C159" s="61">
        <v>0</v>
      </c>
      <c r="D159" s="61">
        <v>0</v>
      </c>
      <c r="E159" s="143" t="str">
        <f t="shared" si="2"/>
        <v>-</v>
      </c>
    </row>
    <row r="160" spans="1:5" ht="16.5" customHeight="1">
      <c r="A160" s="56">
        <v>2011550</v>
      </c>
      <c r="B160" s="61" t="s">
        <v>68</v>
      </c>
      <c r="C160" s="61">
        <v>0</v>
      </c>
      <c r="D160" s="61">
        <v>0</v>
      </c>
      <c r="E160" s="143" t="str">
        <f t="shared" si="2"/>
        <v>-</v>
      </c>
    </row>
    <row r="161" spans="1:5" ht="16.5" customHeight="1">
      <c r="A161" s="56">
        <v>2011599</v>
      </c>
      <c r="B161" s="61" t="s">
        <v>156</v>
      </c>
      <c r="C161" s="61">
        <v>9</v>
      </c>
      <c r="D161" s="61">
        <v>3094</v>
      </c>
      <c r="E161" s="143">
        <f t="shared" si="2"/>
        <v>0.0029088558500323207</v>
      </c>
    </row>
    <row r="162" spans="1:5" ht="16.5" customHeight="1">
      <c r="A162" s="56">
        <v>20117</v>
      </c>
      <c r="B162" s="61" t="s">
        <v>157</v>
      </c>
      <c r="C162" s="61">
        <f>SUM(C163:C174)</f>
        <v>2487</v>
      </c>
      <c r="D162" s="61">
        <v>1312</v>
      </c>
      <c r="E162" s="143">
        <f t="shared" si="2"/>
        <v>1.8955792682926829</v>
      </c>
    </row>
    <row r="163" spans="1:5" ht="16.5" customHeight="1">
      <c r="A163" s="56">
        <v>2011701</v>
      </c>
      <c r="B163" s="61" t="s">
        <v>59</v>
      </c>
      <c r="C163" s="61">
        <v>1155</v>
      </c>
      <c r="D163" s="61">
        <v>93</v>
      </c>
      <c r="E163" s="143">
        <f t="shared" si="2"/>
        <v>12.419354838709678</v>
      </c>
    </row>
    <row r="164" spans="1:5" ht="16.5" customHeight="1">
      <c r="A164" s="56">
        <v>2011702</v>
      </c>
      <c r="B164" s="61" t="s">
        <v>60</v>
      </c>
      <c r="C164" s="61">
        <v>849</v>
      </c>
      <c r="D164" s="61">
        <v>679</v>
      </c>
      <c r="E164" s="143">
        <f t="shared" si="2"/>
        <v>1.2503681885125184</v>
      </c>
    </row>
    <row r="165" spans="1:5" ht="16.5" customHeight="1">
      <c r="A165" s="56">
        <v>2011703</v>
      </c>
      <c r="B165" s="61" t="s">
        <v>61</v>
      </c>
      <c r="C165" s="61">
        <v>0</v>
      </c>
      <c r="D165" s="61">
        <v>0</v>
      </c>
      <c r="E165" s="143" t="str">
        <f t="shared" si="2"/>
        <v>-</v>
      </c>
    </row>
    <row r="166" spans="1:5" ht="16.5" customHeight="1">
      <c r="A166" s="56">
        <v>2011704</v>
      </c>
      <c r="B166" s="61" t="s">
        <v>158</v>
      </c>
      <c r="C166" s="61">
        <v>0</v>
      </c>
      <c r="D166" s="61">
        <v>0</v>
      </c>
      <c r="E166" s="143" t="str">
        <f t="shared" si="2"/>
        <v>-</v>
      </c>
    </row>
    <row r="167" spans="1:5" ht="16.5" customHeight="1">
      <c r="A167" s="56">
        <v>2011705</v>
      </c>
      <c r="B167" s="61" t="s">
        <v>159</v>
      </c>
      <c r="C167" s="61">
        <v>0</v>
      </c>
      <c r="D167" s="61">
        <v>0</v>
      </c>
      <c r="E167" s="143" t="str">
        <f t="shared" si="2"/>
        <v>-</v>
      </c>
    </row>
    <row r="168" spans="1:5" ht="16.5" customHeight="1">
      <c r="A168" s="56">
        <v>2011706</v>
      </c>
      <c r="B168" s="61" t="s">
        <v>160</v>
      </c>
      <c r="C168" s="61">
        <v>458</v>
      </c>
      <c r="D168" s="61">
        <v>85</v>
      </c>
      <c r="E168" s="143">
        <f t="shared" si="2"/>
        <v>5.3882352941176475</v>
      </c>
    </row>
    <row r="169" spans="1:5" ht="16.5" customHeight="1">
      <c r="A169" s="56">
        <v>2011707</v>
      </c>
      <c r="B169" s="61" t="s">
        <v>161</v>
      </c>
      <c r="C169" s="61">
        <v>0</v>
      </c>
      <c r="D169" s="61">
        <v>10</v>
      </c>
      <c r="E169" s="143">
        <f t="shared" si="2"/>
        <v>0</v>
      </c>
    </row>
    <row r="170" spans="1:5" ht="16.5" customHeight="1">
      <c r="A170" s="56">
        <v>2011708</v>
      </c>
      <c r="B170" s="61" t="s">
        <v>162</v>
      </c>
      <c r="C170" s="61">
        <v>0</v>
      </c>
      <c r="D170" s="61">
        <v>0</v>
      </c>
      <c r="E170" s="143" t="str">
        <f t="shared" si="2"/>
        <v>-</v>
      </c>
    </row>
    <row r="171" spans="1:5" ht="16.5" customHeight="1">
      <c r="A171" s="56">
        <v>2011709</v>
      </c>
      <c r="B171" s="61" t="s">
        <v>163</v>
      </c>
      <c r="C171" s="61">
        <v>25</v>
      </c>
      <c r="D171" s="61">
        <v>20</v>
      </c>
      <c r="E171" s="143">
        <f t="shared" si="2"/>
        <v>1.25</v>
      </c>
    </row>
    <row r="172" spans="1:5" ht="16.5" customHeight="1">
      <c r="A172" s="56">
        <v>2011710</v>
      </c>
      <c r="B172" s="61" t="s">
        <v>102</v>
      </c>
      <c r="C172" s="61">
        <v>0</v>
      </c>
      <c r="D172" s="61">
        <v>0</v>
      </c>
      <c r="E172" s="143" t="str">
        <f t="shared" si="2"/>
        <v>-</v>
      </c>
    </row>
    <row r="173" spans="1:5" ht="16.5" customHeight="1">
      <c r="A173" s="56">
        <v>2011750</v>
      </c>
      <c r="B173" s="61" t="s">
        <v>68</v>
      </c>
      <c r="C173" s="61">
        <v>0</v>
      </c>
      <c r="D173" s="61">
        <v>0</v>
      </c>
      <c r="E173" s="143" t="str">
        <f t="shared" si="2"/>
        <v>-</v>
      </c>
    </row>
    <row r="174" spans="1:5" ht="16.5" customHeight="1">
      <c r="A174" s="56">
        <v>2011799</v>
      </c>
      <c r="B174" s="61" t="s">
        <v>164</v>
      </c>
      <c r="C174" s="61">
        <v>0</v>
      </c>
      <c r="D174" s="61">
        <v>425</v>
      </c>
      <c r="E174" s="143">
        <f t="shared" si="2"/>
        <v>0</v>
      </c>
    </row>
    <row r="175" spans="1:5" ht="16.5" customHeight="1">
      <c r="A175" s="56">
        <v>20123</v>
      </c>
      <c r="B175" s="61" t="s">
        <v>165</v>
      </c>
      <c r="C175" s="61">
        <f>SUM(C176:C181)</f>
        <v>24</v>
      </c>
      <c r="D175" s="61">
        <v>16</v>
      </c>
      <c r="E175" s="143">
        <f t="shared" si="2"/>
        <v>1.5</v>
      </c>
    </row>
    <row r="176" spans="1:5" ht="16.5" customHeight="1">
      <c r="A176" s="56">
        <v>2012301</v>
      </c>
      <c r="B176" s="61" t="s">
        <v>59</v>
      </c>
      <c r="C176" s="61">
        <v>0</v>
      </c>
      <c r="D176" s="61">
        <v>0</v>
      </c>
      <c r="E176" s="143" t="str">
        <f t="shared" si="2"/>
        <v>-</v>
      </c>
    </row>
    <row r="177" spans="1:5" ht="16.5" customHeight="1">
      <c r="A177" s="56">
        <v>2012302</v>
      </c>
      <c r="B177" s="61" t="s">
        <v>60</v>
      </c>
      <c r="C177" s="61">
        <v>2</v>
      </c>
      <c r="D177" s="61">
        <v>5</v>
      </c>
      <c r="E177" s="143">
        <f t="shared" si="2"/>
        <v>0.4</v>
      </c>
    </row>
    <row r="178" spans="1:5" ht="16.5" customHeight="1">
      <c r="A178" s="56">
        <v>2012303</v>
      </c>
      <c r="B178" s="61" t="s">
        <v>61</v>
      </c>
      <c r="C178" s="61">
        <v>0</v>
      </c>
      <c r="D178" s="61">
        <v>0</v>
      </c>
      <c r="E178" s="143" t="str">
        <f t="shared" si="2"/>
        <v>-</v>
      </c>
    </row>
    <row r="179" spans="1:5" ht="16.5" customHeight="1">
      <c r="A179" s="56">
        <v>2012304</v>
      </c>
      <c r="B179" s="61" t="s">
        <v>166</v>
      </c>
      <c r="C179" s="61">
        <v>14</v>
      </c>
      <c r="D179" s="61">
        <v>11</v>
      </c>
      <c r="E179" s="143">
        <f t="shared" si="2"/>
        <v>1.2727272727272727</v>
      </c>
    </row>
    <row r="180" spans="1:5" ht="16.5" customHeight="1">
      <c r="A180" s="56">
        <v>2012350</v>
      </c>
      <c r="B180" s="61" t="s">
        <v>68</v>
      </c>
      <c r="C180" s="61">
        <v>0</v>
      </c>
      <c r="D180" s="61">
        <v>0</v>
      </c>
      <c r="E180" s="143" t="str">
        <f t="shared" si="2"/>
        <v>-</v>
      </c>
    </row>
    <row r="181" spans="1:5" ht="16.5" customHeight="1">
      <c r="A181" s="56">
        <v>2012399</v>
      </c>
      <c r="B181" s="61" t="s">
        <v>167</v>
      </c>
      <c r="C181" s="61">
        <v>8</v>
      </c>
      <c r="D181" s="61">
        <v>0</v>
      </c>
      <c r="E181" s="143" t="str">
        <f t="shared" si="2"/>
        <v>-</v>
      </c>
    </row>
    <row r="182" spans="1:5" ht="16.5" customHeight="1">
      <c r="A182" s="56">
        <v>20124</v>
      </c>
      <c r="B182" s="61" t="s">
        <v>168</v>
      </c>
      <c r="C182" s="61">
        <f>SUM(C183:C188)</f>
        <v>10</v>
      </c>
      <c r="D182" s="61">
        <v>14</v>
      </c>
      <c r="E182" s="143">
        <f t="shared" si="2"/>
        <v>0.7142857142857143</v>
      </c>
    </row>
    <row r="183" spans="1:5" ht="16.5" customHeight="1">
      <c r="A183" s="56">
        <v>2012401</v>
      </c>
      <c r="B183" s="61" t="s">
        <v>59</v>
      </c>
      <c r="C183" s="61">
        <v>0</v>
      </c>
      <c r="D183" s="61">
        <v>0</v>
      </c>
      <c r="E183" s="143" t="str">
        <f t="shared" si="2"/>
        <v>-</v>
      </c>
    </row>
    <row r="184" spans="1:5" ht="16.5" customHeight="1">
      <c r="A184" s="56">
        <v>2012402</v>
      </c>
      <c r="B184" s="61" t="s">
        <v>60</v>
      </c>
      <c r="C184" s="61">
        <v>5</v>
      </c>
      <c r="D184" s="61">
        <v>4</v>
      </c>
      <c r="E184" s="143">
        <f t="shared" si="2"/>
        <v>1.25</v>
      </c>
    </row>
    <row r="185" spans="1:5" ht="16.5" customHeight="1">
      <c r="A185" s="56">
        <v>2012403</v>
      </c>
      <c r="B185" s="61" t="s">
        <v>61</v>
      </c>
      <c r="C185" s="61">
        <v>0</v>
      </c>
      <c r="D185" s="61">
        <v>0</v>
      </c>
      <c r="E185" s="143" t="str">
        <f t="shared" si="2"/>
        <v>-</v>
      </c>
    </row>
    <row r="186" spans="1:5" ht="16.5" customHeight="1">
      <c r="A186" s="56">
        <v>2012404</v>
      </c>
      <c r="B186" s="61" t="s">
        <v>169</v>
      </c>
      <c r="C186" s="61">
        <v>0</v>
      </c>
      <c r="D186" s="61">
        <v>0</v>
      </c>
      <c r="E186" s="143" t="str">
        <f t="shared" si="2"/>
        <v>-</v>
      </c>
    </row>
    <row r="187" spans="1:5" ht="16.5" customHeight="1">
      <c r="A187" s="56">
        <v>2012450</v>
      </c>
      <c r="B187" s="61" t="s">
        <v>68</v>
      </c>
      <c r="C187" s="61">
        <v>0</v>
      </c>
      <c r="D187" s="61">
        <v>0</v>
      </c>
      <c r="E187" s="143" t="str">
        <f t="shared" si="2"/>
        <v>-</v>
      </c>
    </row>
    <row r="188" spans="1:5" ht="16.5" customHeight="1">
      <c r="A188" s="56">
        <v>2012499</v>
      </c>
      <c r="B188" s="61" t="s">
        <v>170</v>
      </c>
      <c r="C188" s="61">
        <v>5</v>
      </c>
      <c r="D188" s="61">
        <v>10</v>
      </c>
      <c r="E188" s="143">
        <f t="shared" si="2"/>
        <v>0.5</v>
      </c>
    </row>
    <row r="189" spans="1:5" ht="16.5" customHeight="1">
      <c r="A189" s="56">
        <v>20125</v>
      </c>
      <c r="B189" s="61" t="s">
        <v>171</v>
      </c>
      <c r="C189" s="61">
        <f>SUM(C190:C197)</f>
        <v>8</v>
      </c>
      <c r="D189" s="61">
        <v>3</v>
      </c>
      <c r="E189" s="143">
        <f t="shared" si="2"/>
        <v>2.6666666666666665</v>
      </c>
    </row>
    <row r="190" spans="1:5" ht="16.5" customHeight="1">
      <c r="A190" s="56">
        <v>2012501</v>
      </c>
      <c r="B190" s="61" t="s">
        <v>59</v>
      </c>
      <c r="C190" s="61">
        <v>0</v>
      </c>
      <c r="D190" s="61">
        <v>0</v>
      </c>
      <c r="E190" s="143" t="str">
        <f t="shared" si="2"/>
        <v>-</v>
      </c>
    </row>
    <row r="191" spans="1:5" ht="16.5" customHeight="1">
      <c r="A191" s="56">
        <v>2012502</v>
      </c>
      <c r="B191" s="61" t="s">
        <v>60</v>
      </c>
      <c r="C191" s="61">
        <v>0</v>
      </c>
      <c r="D191" s="61">
        <v>0</v>
      </c>
      <c r="E191" s="143" t="str">
        <f t="shared" si="2"/>
        <v>-</v>
      </c>
    </row>
    <row r="192" spans="1:5" ht="16.5" customHeight="1">
      <c r="A192" s="56">
        <v>2012503</v>
      </c>
      <c r="B192" s="61" t="s">
        <v>61</v>
      </c>
      <c r="C192" s="61">
        <v>0</v>
      </c>
      <c r="D192" s="61">
        <v>0</v>
      </c>
      <c r="E192" s="143" t="str">
        <f t="shared" si="2"/>
        <v>-</v>
      </c>
    </row>
    <row r="193" spans="1:5" ht="16.5" customHeight="1">
      <c r="A193" s="56">
        <v>2012504</v>
      </c>
      <c r="B193" s="61" t="s">
        <v>172</v>
      </c>
      <c r="C193" s="61">
        <v>0</v>
      </c>
      <c r="D193" s="61">
        <v>0</v>
      </c>
      <c r="E193" s="143" t="str">
        <f t="shared" si="2"/>
        <v>-</v>
      </c>
    </row>
    <row r="194" spans="1:5" ht="16.5" customHeight="1">
      <c r="A194" s="56">
        <v>2012505</v>
      </c>
      <c r="B194" s="61" t="s">
        <v>173</v>
      </c>
      <c r="C194" s="61">
        <v>0</v>
      </c>
      <c r="D194" s="61">
        <v>0</v>
      </c>
      <c r="E194" s="143" t="str">
        <f t="shared" si="2"/>
        <v>-</v>
      </c>
    </row>
    <row r="195" spans="1:5" ht="16.5" customHeight="1">
      <c r="A195" s="56">
        <v>2012506</v>
      </c>
      <c r="B195" s="61" t="s">
        <v>174</v>
      </c>
      <c r="C195" s="61">
        <v>8</v>
      </c>
      <c r="D195" s="61">
        <v>3</v>
      </c>
      <c r="E195" s="143">
        <f t="shared" si="2"/>
        <v>2.6666666666666665</v>
      </c>
    </row>
    <row r="196" spans="1:5" ht="16.5" customHeight="1">
      <c r="A196" s="56">
        <v>2012550</v>
      </c>
      <c r="B196" s="61" t="s">
        <v>68</v>
      </c>
      <c r="C196" s="61">
        <v>0</v>
      </c>
      <c r="D196" s="61">
        <v>0</v>
      </c>
      <c r="E196" s="143" t="str">
        <f t="shared" si="2"/>
        <v>-</v>
      </c>
    </row>
    <row r="197" spans="1:5" ht="16.5" customHeight="1">
      <c r="A197" s="56">
        <v>2012599</v>
      </c>
      <c r="B197" s="61" t="s">
        <v>175</v>
      </c>
      <c r="C197" s="61">
        <v>0</v>
      </c>
      <c r="D197" s="61">
        <v>0</v>
      </c>
      <c r="E197" s="143" t="str">
        <f aca="true" t="shared" si="3" ref="E197:E260">IF(D197=0,"-",C197/D197)</f>
        <v>-</v>
      </c>
    </row>
    <row r="198" spans="1:5" ht="16.5" customHeight="1">
      <c r="A198" s="56">
        <v>20126</v>
      </c>
      <c r="B198" s="61" t="s">
        <v>176</v>
      </c>
      <c r="C198" s="61">
        <f>SUM(C199:C203)</f>
        <v>3732</v>
      </c>
      <c r="D198" s="61">
        <v>571</v>
      </c>
      <c r="E198" s="143">
        <f t="shared" si="3"/>
        <v>6.535901926444834</v>
      </c>
    </row>
    <row r="199" spans="1:5" ht="16.5" customHeight="1">
      <c r="A199" s="56">
        <v>2012601</v>
      </c>
      <c r="B199" s="61" t="s">
        <v>59</v>
      </c>
      <c r="C199" s="61">
        <v>0</v>
      </c>
      <c r="D199" s="61">
        <v>46</v>
      </c>
      <c r="E199" s="143">
        <f t="shared" si="3"/>
        <v>0</v>
      </c>
    </row>
    <row r="200" spans="1:5" ht="16.5" customHeight="1">
      <c r="A200" s="56">
        <v>2012602</v>
      </c>
      <c r="B200" s="61" t="s">
        <v>60</v>
      </c>
      <c r="C200" s="61">
        <v>1218</v>
      </c>
      <c r="D200" s="61">
        <v>0</v>
      </c>
      <c r="E200" s="143" t="str">
        <f t="shared" si="3"/>
        <v>-</v>
      </c>
    </row>
    <row r="201" spans="1:5" ht="16.5" customHeight="1">
      <c r="A201" s="56">
        <v>2012603</v>
      </c>
      <c r="B201" s="61" t="s">
        <v>61</v>
      </c>
      <c r="C201" s="61">
        <v>0</v>
      </c>
      <c r="D201" s="61">
        <v>0</v>
      </c>
      <c r="E201" s="143" t="str">
        <f t="shared" si="3"/>
        <v>-</v>
      </c>
    </row>
    <row r="202" spans="1:5" ht="16.5" customHeight="1">
      <c r="A202" s="56">
        <v>2012604</v>
      </c>
      <c r="B202" s="61" t="s">
        <v>177</v>
      </c>
      <c r="C202" s="61">
        <v>2485</v>
      </c>
      <c r="D202" s="61">
        <v>177</v>
      </c>
      <c r="E202" s="143">
        <f t="shared" si="3"/>
        <v>14.03954802259887</v>
      </c>
    </row>
    <row r="203" spans="1:5" ht="16.5" customHeight="1">
      <c r="A203" s="56">
        <v>2012699</v>
      </c>
      <c r="B203" s="61" t="s">
        <v>178</v>
      </c>
      <c r="C203" s="61">
        <v>29</v>
      </c>
      <c r="D203" s="61">
        <v>348</v>
      </c>
      <c r="E203" s="143">
        <f t="shared" si="3"/>
        <v>0.08333333333333333</v>
      </c>
    </row>
    <row r="204" spans="1:5" ht="16.5" customHeight="1">
      <c r="A204" s="56">
        <v>20128</v>
      </c>
      <c r="B204" s="61" t="s">
        <v>179</v>
      </c>
      <c r="C204" s="61">
        <f>SUM(C205:C210)</f>
        <v>1066</v>
      </c>
      <c r="D204" s="61">
        <v>843</v>
      </c>
      <c r="E204" s="143">
        <f t="shared" si="3"/>
        <v>1.2645314353499406</v>
      </c>
    </row>
    <row r="205" spans="1:5" ht="16.5" customHeight="1">
      <c r="A205" s="56">
        <v>2012801</v>
      </c>
      <c r="B205" s="61" t="s">
        <v>59</v>
      </c>
      <c r="C205" s="61">
        <v>461</v>
      </c>
      <c r="D205" s="61">
        <v>309</v>
      </c>
      <c r="E205" s="143">
        <f t="shared" si="3"/>
        <v>1.4919093851132685</v>
      </c>
    </row>
    <row r="206" spans="1:5" ht="16.5" customHeight="1">
      <c r="A206" s="56">
        <v>2012802</v>
      </c>
      <c r="B206" s="61" t="s">
        <v>60</v>
      </c>
      <c r="C206" s="61">
        <v>461</v>
      </c>
      <c r="D206" s="61">
        <v>398</v>
      </c>
      <c r="E206" s="143">
        <f t="shared" si="3"/>
        <v>1.1582914572864322</v>
      </c>
    </row>
    <row r="207" spans="1:5" ht="16.5" customHeight="1">
      <c r="A207" s="56">
        <v>2012803</v>
      </c>
      <c r="B207" s="61" t="s">
        <v>61</v>
      </c>
      <c r="C207" s="61">
        <v>0</v>
      </c>
      <c r="D207" s="61">
        <v>0</v>
      </c>
      <c r="E207" s="143" t="str">
        <f t="shared" si="3"/>
        <v>-</v>
      </c>
    </row>
    <row r="208" spans="1:5" ht="16.5" customHeight="1">
      <c r="A208" s="56">
        <v>2012804</v>
      </c>
      <c r="B208" s="61" t="s">
        <v>73</v>
      </c>
      <c r="C208" s="61">
        <v>136</v>
      </c>
      <c r="D208" s="61">
        <v>136</v>
      </c>
      <c r="E208" s="143">
        <f t="shared" si="3"/>
        <v>1</v>
      </c>
    </row>
    <row r="209" spans="1:5" ht="16.5" customHeight="1">
      <c r="A209" s="56">
        <v>2012850</v>
      </c>
      <c r="B209" s="61" t="s">
        <v>68</v>
      </c>
      <c r="C209" s="61">
        <v>0</v>
      </c>
      <c r="D209" s="61">
        <v>0</v>
      </c>
      <c r="E209" s="143" t="str">
        <f t="shared" si="3"/>
        <v>-</v>
      </c>
    </row>
    <row r="210" spans="1:5" ht="16.5" customHeight="1">
      <c r="A210" s="56">
        <v>2012899</v>
      </c>
      <c r="B210" s="61" t="s">
        <v>180</v>
      </c>
      <c r="C210" s="61">
        <v>8</v>
      </c>
      <c r="D210" s="61">
        <v>0</v>
      </c>
      <c r="E210" s="143" t="str">
        <f t="shared" si="3"/>
        <v>-</v>
      </c>
    </row>
    <row r="211" spans="1:5" ht="16.5" customHeight="1">
      <c r="A211" s="56">
        <v>20129</v>
      </c>
      <c r="B211" s="61" t="s">
        <v>181</v>
      </c>
      <c r="C211" s="61">
        <f>SUM(C212:C218)</f>
        <v>1219</v>
      </c>
      <c r="D211" s="61">
        <v>1445</v>
      </c>
      <c r="E211" s="143">
        <f t="shared" si="3"/>
        <v>0.8435986159169551</v>
      </c>
    </row>
    <row r="212" spans="1:5" ht="16.5" customHeight="1">
      <c r="A212" s="56">
        <v>2012901</v>
      </c>
      <c r="B212" s="61" t="s">
        <v>59</v>
      </c>
      <c r="C212" s="61">
        <v>403</v>
      </c>
      <c r="D212" s="61">
        <v>207</v>
      </c>
      <c r="E212" s="143">
        <f t="shared" si="3"/>
        <v>1.9468599033816425</v>
      </c>
    </row>
    <row r="213" spans="1:5" ht="16.5" customHeight="1">
      <c r="A213" s="56">
        <v>2012902</v>
      </c>
      <c r="B213" s="61" t="s">
        <v>60</v>
      </c>
      <c r="C213" s="61">
        <v>191</v>
      </c>
      <c r="D213" s="61">
        <v>173</v>
      </c>
      <c r="E213" s="143">
        <f t="shared" si="3"/>
        <v>1.1040462427745665</v>
      </c>
    </row>
    <row r="214" spans="1:5" ht="16.5" customHeight="1">
      <c r="A214" s="56">
        <v>2012903</v>
      </c>
      <c r="B214" s="61" t="s">
        <v>61</v>
      </c>
      <c r="C214" s="61">
        <v>0</v>
      </c>
      <c r="D214" s="61">
        <v>0</v>
      </c>
      <c r="E214" s="143" t="str">
        <f t="shared" si="3"/>
        <v>-</v>
      </c>
    </row>
    <row r="215" spans="1:5" ht="16.5" customHeight="1">
      <c r="A215" s="56">
        <v>2012904</v>
      </c>
      <c r="B215" s="61" t="s">
        <v>182</v>
      </c>
      <c r="C215" s="61">
        <v>0</v>
      </c>
      <c r="D215" s="61">
        <v>0</v>
      </c>
      <c r="E215" s="143" t="str">
        <f t="shared" si="3"/>
        <v>-</v>
      </c>
    </row>
    <row r="216" spans="1:5" ht="16.5" customHeight="1">
      <c r="A216" s="56">
        <v>2012905</v>
      </c>
      <c r="B216" s="61" t="s">
        <v>183</v>
      </c>
      <c r="C216" s="61">
        <v>0</v>
      </c>
      <c r="D216" s="61">
        <v>0</v>
      </c>
      <c r="E216" s="143" t="str">
        <f t="shared" si="3"/>
        <v>-</v>
      </c>
    </row>
    <row r="217" spans="1:5" ht="16.5" customHeight="1">
      <c r="A217" s="56">
        <v>2012950</v>
      </c>
      <c r="B217" s="61" t="s">
        <v>68</v>
      </c>
      <c r="C217" s="61">
        <v>0</v>
      </c>
      <c r="D217" s="61">
        <v>0</v>
      </c>
      <c r="E217" s="143" t="str">
        <f t="shared" si="3"/>
        <v>-</v>
      </c>
    </row>
    <row r="218" spans="1:5" ht="16.5" customHeight="1">
      <c r="A218" s="56">
        <v>2012999</v>
      </c>
      <c r="B218" s="61" t="s">
        <v>184</v>
      </c>
      <c r="C218" s="61">
        <v>625</v>
      </c>
      <c r="D218" s="61">
        <v>1065</v>
      </c>
      <c r="E218" s="143">
        <f t="shared" si="3"/>
        <v>0.5868544600938967</v>
      </c>
    </row>
    <row r="219" spans="1:5" ht="16.5" customHeight="1">
      <c r="A219" s="56">
        <v>20131</v>
      </c>
      <c r="B219" s="61" t="s">
        <v>185</v>
      </c>
      <c r="C219" s="61">
        <f>SUM(C220:C225)</f>
        <v>6126</v>
      </c>
      <c r="D219" s="61">
        <v>6108</v>
      </c>
      <c r="E219" s="143">
        <f t="shared" si="3"/>
        <v>1.0029469548133596</v>
      </c>
    </row>
    <row r="220" spans="1:5" ht="16.5" customHeight="1">
      <c r="A220" s="56">
        <v>2013101</v>
      </c>
      <c r="B220" s="61" t="s">
        <v>59</v>
      </c>
      <c r="C220" s="61">
        <v>2938</v>
      </c>
      <c r="D220" s="61">
        <v>1715</v>
      </c>
      <c r="E220" s="143">
        <f t="shared" si="3"/>
        <v>1.7131195335276967</v>
      </c>
    </row>
    <row r="221" spans="1:5" ht="16.5" customHeight="1">
      <c r="A221" s="56">
        <v>2013102</v>
      </c>
      <c r="B221" s="61" t="s">
        <v>60</v>
      </c>
      <c r="C221" s="61">
        <v>2869</v>
      </c>
      <c r="D221" s="61">
        <v>4106</v>
      </c>
      <c r="E221" s="143">
        <f t="shared" si="3"/>
        <v>0.6987335606429615</v>
      </c>
    </row>
    <row r="222" spans="1:5" ht="16.5" customHeight="1">
      <c r="A222" s="56">
        <v>2013103</v>
      </c>
      <c r="B222" s="61" t="s">
        <v>61</v>
      </c>
      <c r="C222" s="61">
        <v>8</v>
      </c>
      <c r="D222" s="61">
        <v>0</v>
      </c>
      <c r="E222" s="143" t="str">
        <f t="shared" si="3"/>
        <v>-</v>
      </c>
    </row>
    <row r="223" spans="1:5" ht="16.5" customHeight="1">
      <c r="A223" s="56">
        <v>2013105</v>
      </c>
      <c r="B223" s="61" t="s">
        <v>186</v>
      </c>
      <c r="C223" s="61">
        <v>104</v>
      </c>
      <c r="D223" s="61">
        <v>72</v>
      </c>
      <c r="E223" s="143">
        <f t="shared" si="3"/>
        <v>1.4444444444444444</v>
      </c>
    </row>
    <row r="224" spans="1:5" ht="16.5" customHeight="1">
      <c r="A224" s="56">
        <v>2013150</v>
      </c>
      <c r="B224" s="61" t="s">
        <v>68</v>
      </c>
      <c r="C224" s="61">
        <v>15</v>
      </c>
      <c r="D224" s="61">
        <v>0</v>
      </c>
      <c r="E224" s="143" t="str">
        <f t="shared" si="3"/>
        <v>-</v>
      </c>
    </row>
    <row r="225" spans="1:5" ht="16.5" customHeight="1">
      <c r="A225" s="56">
        <v>2013199</v>
      </c>
      <c r="B225" s="61" t="s">
        <v>187</v>
      </c>
      <c r="C225" s="61">
        <v>192</v>
      </c>
      <c r="D225" s="61">
        <v>215</v>
      </c>
      <c r="E225" s="143">
        <f t="shared" si="3"/>
        <v>0.8930232558139535</v>
      </c>
    </row>
    <row r="226" spans="1:5" ht="16.5" customHeight="1">
      <c r="A226" s="56">
        <v>20132</v>
      </c>
      <c r="B226" s="61" t="s">
        <v>188</v>
      </c>
      <c r="C226" s="61">
        <f>SUM(C227:C231)</f>
        <v>2471</v>
      </c>
      <c r="D226" s="61">
        <v>2366</v>
      </c>
      <c r="E226" s="143">
        <f t="shared" si="3"/>
        <v>1.044378698224852</v>
      </c>
    </row>
    <row r="227" spans="1:5" ht="16.5" customHeight="1">
      <c r="A227" s="56">
        <v>2013201</v>
      </c>
      <c r="B227" s="61" t="s">
        <v>59</v>
      </c>
      <c r="C227" s="61">
        <v>618</v>
      </c>
      <c r="D227" s="61">
        <v>335</v>
      </c>
      <c r="E227" s="143">
        <f t="shared" si="3"/>
        <v>1.844776119402985</v>
      </c>
    </row>
    <row r="228" spans="1:5" ht="16.5" customHeight="1">
      <c r="A228" s="56">
        <v>2013202</v>
      </c>
      <c r="B228" s="61" t="s">
        <v>60</v>
      </c>
      <c r="C228" s="61">
        <v>1853</v>
      </c>
      <c r="D228" s="61">
        <v>2031</v>
      </c>
      <c r="E228" s="143">
        <f t="shared" si="3"/>
        <v>0.9123584441161989</v>
      </c>
    </row>
    <row r="229" spans="1:5" ht="16.5" customHeight="1">
      <c r="A229" s="56">
        <v>2013203</v>
      </c>
      <c r="B229" s="61" t="s">
        <v>61</v>
      </c>
      <c r="C229" s="61">
        <v>0</v>
      </c>
      <c r="D229" s="61">
        <v>0</v>
      </c>
      <c r="E229" s="143" t="str">
        <f t="shared" si="3"/>
        <v>-</v>
      </c>
    </row>
    <row r="230" spans="1:5" ht="16.5" customHeight="1">
      <c r="A230" s="56">
        <v>2013250</v>
      </c>
      <c r="B230" s="61" t="s">
        <v>68</v>
      </c>
      <c r="C230" s="61">
        <v>0</v>
      </c>
      <c r="D230" s="61">
        <v>0</v>
      </c>
      <c r="E230" s="143" t="str">
        <f t="shared" si="3"/>
        <v>-</v>
      </c>
    </row>
    <row r="231" spans="1:5" ht="16.5" customHeight="1">
      <c r="A231" s="56">
        <v>2013299</v>
      </c>
      <c r="B231" s="61" t="s">
        <v>189</v>
      </c>
      <c r="C231" s="61">
        <v>0</v>
      </c>
      <c r="D231" s="61">
        <v>0</v>
      </c>
      <c r="E231" s="143" t="str">
        <f t="shared" si="3"/>
        <v>-</v>
      </c>
    </row>
    <row r="232" spans="1:5" ht="16.5" customHeight="1">
      <c r="A232" s="56">
        <v>20133</v>
      </c>
      <c r="B232" s="61" t="s">
        <v>190</v>
      </c>
      <c r="C232" s="61">
        <f>SUM(C233:C237)</f>
        <v>2141</v>
      </c>
      <c r="D232" s="61">
        <v>1327</v>
      </c>
      <c r="E232" s="143">
        <f t="shared" si="3"/>
        <v>1.613413715146948</v>
      </c>
    </row>
    <row r="233" spans="1:5" ht="16.5" customHeight="1">
      <c r="A233" s="56">
        <v>2013301</v>
      </c>
      <c r="B233" s="61" t="s">
        <v>59</v>
      </c>
      <c r="C233" s="61">
        <v>739</v>
      </c>
      <c r="D233" s="61">
        <v>227</v>
      </c>
      <c r="E233" s="143">
        <f t="shared" si="3"/>
        <v>3.2555066079295156</v>
      </c>
    </row>
    <row r="234" spans="1:5" ht="16.5" customHeight="1">
      <c r="A234" s="56">
        <v>2013302</v>
      </c>
      <c r="B234" s="61" t="s">
        <v>60</v>
      </c>
      <c r="C234" s="61">
        <v>447</v>
      </c>
      <c r="D234" s="61">
        <v>550</v>
      </c>
      <c r="E234" s="143">
        <f t="shared" si="3"/>
        <v>0.8127272727272727</v>
      </c>
    </row>
    <row r="235" spans="1:5" ht="16.5" customHeight="1">
      <c r="A235" s="56">
        <v>2013303</v>
      </c>
      <c r="B235" s="61" t="s">
        <v>61</v>
      </c>
      <c r="C235" s="61">
        <v>0</v>
      </c>
      <c r="D235" s="61">
        <v>0</v>
      </c>
      <c r="E235" s="143" t="str">
        <f t="shared" si="3"/>
        <v>-</v>
      </c>
    </row>
    <row r="236" spans="1:5" ht="16.5" customHeight="1">
      <c r="A236" s="56">
        <v>2013350</v>
      </c>
      <c r="B236" s="61" t="s">
        <v>68</v>
      </c>
      <c r="C236" s="61">
        <v>950</v>
      </c>
      <c r="D236" s="61">
        <v>500</v>
      </c>
      <c r="E236" s="143">
        <f t="shared" si="3"/>
        <v>1.9</v>
      </c>
    </row>
    <row r="237" spans="1:5" ht="16.5" customHeight="1">
      <c r="A237" s="56">
        <v>2013399</v>
      </c>
      <c r="B237" s="61" t="s">
        <v>191</v>
      </c>
      <c r="C237" s="61">
        <v>5</v>
      </c>
      <c r="D237" s="61">
        <v>50</v>
      </c>
      <c r="E237" s="143">
        <f t="shared" si="3"/>
        <v>0.1</v>
      </c>
    </row>
    <row r="238" spans="1:5" ht="16.5" customHeight="1">
      <c r="A238" s="56">
        <v>20134</v>
      </c>
      <c r="B238" s="61" t="s">
        <v>192</v>
      </c>
      <c r="C238" s="61">
        <f>SUM(C239:C243)</f>
        <v>466</v>
      </c>
      <c r="D238" s="61">
        <v>341</v>
      </c>
      <c r="E238" s="143">
        <f t="shared" si="3"/>
        <v>1.3665689149560116</v>
      </c>
    </row>
    <row r="239" spans="1:5" ht="16.5" customHeight="1">
      <c r="A239" s="56">
        <v>2013401</v>
      </c>
      <c r="B239" s="61" t="s">
        <v>59</v>
      </c>
      <c r="C239" s="61">
        <v>250</v>
      </c>
      <c r="D239" s="61">
        <v>144</v>
      </c>
      <c r="E239" s="143">
        <f t="shared" si="3"/>
        <v>1.7361111111111112</v>
      </c>
    </row>
    <row r="240" spans="1:5" ht="16.5" customHeight="1">
      <c r="A240" s="56">
        <v>2013402</v>
      </c>
      <c r="B240" s="61" t="s">
        <v>60</v>
      </c>
      <c r="C240" s="61">
        <v>186</v>
      </c>
      <c r="D240" s="61">
        <v>187</v>
      </c>
      <c r="E240" s="143">
        <f t="shared" si="3"/>
        <v>0.9946524064171123</v>
      </c>
    </row>
    <row r="241" spans="1:5" ht="16.5" customHeight="1">
      <c r="A241" s="56">
        <v>2013403</v>
      </c>
      <c r="B241" s="61" t="s">
        <v>61</v>
      </c>
      <c r="C241" s="61">
        <v>0</v>
      </c>
      <c r="D241" s="61">
        <v>0</v>
      </c>
      <c r="E241" s="143" t="str">
        <f t="shared" si="3"/>
        <v>-</v>
      </c>
    </row>
    <row r="242" spans="1:5" ht="16.5" customHeight="1">
      <c r="A242" s="56">
        <v>2013450</v>
      </c>
      <c r="B242" s="61" t="s">
        <v>68</v>
      </c>
      <c r="C242" s="61">
        <v>0</v>
      </c>
      <c r="D242" s="61">
        <v>0</v>
      </c>
      <c r="E242" s="143" t="str">
        <f t="shared" si="3"/>
        <v>-</v>
      </c>
    </row>
    <row r="243" spans="1:5" ht="16.5" customHeight="1">
      <c r="A243" s="56">
        <v>2013499</v>
      </c>
      <c r="B243" s="61" t="s">
        <v>193</v>
      </c>
      <c r="C243" s="61">
        <v>30</v>
      </c>
      <c r="D243" s="61">
        <v>10</v>
      </c>
      <c r="E243" s="143">
        <f t="shared" si="3"/>
        <v>3</v>
      </c>
    </row>
    <row r="244" spans="1:5" ht="16.5" customHeight="1">
      <c r="A244" s="56">
        <v>20135</v>
      </c>
      <c r="B244" s="61" t="s">
        <v>194</v>
      </c>
      <c r="C244" s="61">
        <f>SUM(C245:C249)</f>
        <v>0</v>
      </c>
      <c r="D244" s="61">
        <v>0</v>
      </c>
      <c r="E244" s="143" t="str">
        <f t="shared" si="3"/>
        <v>-</v>
      </c>
    </row>
    <row r="245" spans="1:5" ht="16.5" customHeight="1">
      <c r="A245" s="56">
        <v>2013501</v>
      </c>
      <c r="B245" s="61" t="s">
        <v>59</v>
      </c>
      <c r="C245" s="61">
        <v>0</v>
      </c>
      <c r="D245" s="61">
        <v>0</v>
      </c>
      <c r="E245" s="143" t="str">
        <f t="shared" si="3"/>
        <v>-</v>
      </c>
    </row>
    <row r="246" spans="1:5" ht="16.5" customHeight="1">
      <c r="A246" s="56">
        <v>2013502</v>
      </c>
      <c r="B246" s="61" t="s">
        <v>60</v>
      </c>
      <c r="C246" s="61">
        <v>0</v>
      </c>
      <c r="D246" s="61">
        <v>0</v>
      </c>
      <c r="E246" s="143" t="str">
        <f t="shared" si="3"/>
        <v>-</v>
      </c>
    </row>
    <row r="247" spans="1:5" ht="16.5" customHeight="1">
      <c r="A247" s="56">
        <v>2013503</v>
      </c>
      <c r="B247" s="61" t="s">
        <v>61</v>
      </c>
      <c r="C247" s="61">
        <v>0</v>
      </c>
      <c r="D247" s="61">
        <v>0</v>
      </c>
      <c r="E247" s="143" t="str">
        <f t="shared" si="3"/>
        <v>-</v>
      </c>
    </row>
    <row r="248" spans="1:5" ht="16.5" customHeight="1">
      <c r="A248" s="56">
        <v>2013550</v>
      </c>
      <c r="B248" s="61" t="s">
        <v>68</v>
      </c>
      <c r="C248" s="61">
        <v>0</v>
      </c>
      <c r="D248" s="61">
        <v>0</v>
      </c>
      <c r="E248" s="143" t="str">
        <f t="shared" si="3"/>
        <v>-</v>
      </c>
    </row>
    <row r="249" spans="1:5" ht="16.5" customHeight="1">
      <c r="A249" s="56">
        <v>2013599</v>
      </c>
      <c r="B249" s="61" t="s">
        <v>195</v>
      </c>
      <c r="C249" s="61">
        <v>0</v>
      </c>
      <c r="D249" s="61">
        <v>0</v>
      </c>
      <c r="E249" s="143" t="str">
        <f t="shared" si="3"/>
        <v>-</v>
      </c>
    </row>
    <row r="250" spans="1:5" ht="16.5" customHeight="1">
      <c r="A250" s="56">
        <v>20136</v>
      </c>
      <c r="B250" s="61" t="s">
        <v>196</v>
      </c>
      <c r="C250" s="61">
        <f>SUM(C251:C255)</f>
        <v>179</v>
      </c>
      <c r="D250" s="61">
        <v>74</v>
      </c>
      <c r="E250" s="143">
        <f t="shared" si="3"/>
        <v>2.418918918918919</v>
      </c>
    </row>
    <row r="251" spans="1:5" ht="16.5" customHeight="1">
      <c r="A251" s="56">
        <v>2013601</v>
      </c>
      <c r="B251" s="61" t="s">
        <v>59</v>
      </c>
      <c r="C251" s="61">
        <v>179</v>
      </c>
      <c r="D251" s="61">
        <v>54</v>
      </c>
      <c r="E251" s="143">
        <f t="shared" si="3"/>
        <v>3.314814814814815</v>
      </c>
    </row>
    <row r="252" spans="1:5" ht="16.5" customHeight="1">
      <c r="A252" s="56">
        <v>2013602</v>
      </c>
      <c r="B252" s="61" t="s">
        <v>60</v>
      </c>
      <c r="C252" s="61">
        <v>0</v>
      </c>
      <c r="D252" s="61">
        <v>20</v>
      </c>
      <c r="E252" s="143">
        <f t="shared" si="3"/>
        <v>0</v>
      </c>
    </row>
    <row r="253" spans="1:5" ht="16.5" customHeight="1">
      <c r="A253" s="56">
        <v>2013603</v>
      </c>
      <c r="B253" s="61" t="s">
        <v>61</v>
      </c>
      <c r="C253" s="61">
        <v>0</v>
      </c>
      <c r="D253" s="61">
        <v>0</v>
      </c>
      <c r="E253" s="143" t="str">
        <f t="shared" si="3"/>
        <v>-</v>
      </c>
    </row>
    <row r="254" spans="1:5" ht="16.5" customHeight="1">
      <c r="A254" s="56">
        <v>2013650</v>
      </c>
      <c r="B254" s="61" t="s">
        <v>68</v>
      </c>
      <c r="C254" s="61">
        <v>0</v>
      </c>
      <c r="D254" s="61">
        <v>0</v>
      </c>
      <c r="E254" s="143" t="str">
        <f t="shared" si="3"/>
        <v>-</v>
      </c>
    </row>
    <row r="255" spans="1:5" ht="16.5" customHeight="1">
      <c r="A255" s="56">
        <v>2013699</v>
      </c>
      <c r="B255" s="61" t="s">
        <v>197</v>
      </c>
      <c r="C255" s="61">
        <v>0</v>
      </c>
      <c r="D255" s="61">
        <v>0</v>
      </c>
      <c r="E255" s="143" t="str">
        <f t="shared" si="3"/>
        <v>-</v>
      </c>
    </row>
    <row r="256" spans="1:5" ht="16.5" customHeight="1">
      <c r="A256" s="56">
        <v>20199</v>
      </c>
      <c r="B256" s="61" t="s">
        <v>198</v>
      </c>
      <c r="C256" s="61">
        <f>SUM(C257:C258)</f>
        <v>3185</v>
      </c>
      <c r="D256" s="61">
        <v>1097</v>
      </c>
      <c r="E256" s="143">
        <f t="shared" si="3"/>
        <v>2.903372835004558</v>
      </c>
    </row>
    <row r="257" spans="1:5" ht="16.5" customHeight="1">
      <c r="A257" s="56">
        <v>2019901</v>
      </c>
      <c r="B257" s="61" t="s">
        <v>199</v>
      </c>
      <c r="C257" s="61">
        <v>33</v>
      </c>
      <c r="D257" s="61">
        <v>1097</v>
      </c>
      <c r="E257" s="143">
        <f t="shared" si="3"/>
        <v>0.0300820419325433</v>
      </c>
    </row>
    <row r="258" spans="1:5" ht="16.5" customHeight="1">
      <c r="A258" s="56">
        <v>2019999</v>
      </c>
      <c r="B258" s="61" t="s">
        <v>200</v>
      </c>
      <c r="C258" s="61">
        <v>3152</v>
      </c>
      <c r="D258" s="61">
        <v>0</v>
      </c>
      <c r="E258" s="143" t="str">
        <f t="shared" si="3"/>
        <v>-</v>
      </c>
    </row>
    <row r="259" spans="1:5" ht="16.5" customHeight="1">
      <c r="A259" s="56">
        <v>202</v>
      </c>
      <c r="B259" s="61" t="s">
        <v>201</v>
      </c>
      <c r="C259" s="61">
        <f>SUM(C260,C267,C270,C277,C283,C287,C289,C294)</f>
        <v>0</v>
      </c>
      <c r="D259" s="61">
        <v>0</v>
      </c>
      <c r="E259" s="143" t="str">
        <f t="shared" si="3"/>
        <v>-</v>
      </c>
    </row>
    <row r="260" spans="1:5" ht="16.5" customHeight="1">
      <c r="A260" s="56">
        <v>20201</v>
      </c>
      <c r="B260" s="61" t="s">
        <v>202</v>
      </c>
      <c r="C260" s="61">
        <f>SUM(C261:C266)</f>
        <v>0</v>
      </c>
      <c r="D260" s="61">
        <v>0</v>
      </c>
      <c r="E260" s="143" t="str">
        <f t="shared" si="3"/>
        <v>-</v>
      </c>
    </row>
    <row r="261" spans="1:5" ht="16.5" customHeight="1">
      <c r="A261" s="56">
        <v>2020101</v>
      </c>
      <c r="B261" s="61" t="s">
        <v>59</v>
      </c>
      <c r="C261" s="61">
        <v>0</v>
      </c>
      <c r="D261" s="61">
        <v>0</v>
      </c>
      <c r="E261" s="143" t="str">
        <f aca="true" t="shared" si="4" ref="E261:E324">IF(D261=0,"-",C261/D261)</f>
        <v>-</v>
      </c>
    </row>
    <row r="262" spans="1:5" ht="16.5" customHeight="1">
      <c r="A262" s="56">
        <v>2020102</v>
      </c>
      <c r="B262" s="61" t="s">
        <v>60</v>
      </c>
      <c r="C262" s="61">
        <v>0</v>
      </c>
      <c r="D262" s="61">
        <v>0</v>
      </c>
      <c r="E262" s="143" t="str">
        <f t="shared" si="4"/>
        <v>-</v>
      </c>
    </row>
    <row r="263" spans="1:5" ht="16.5" customHeight="1">
      <c r="A263" s="56">
        <v>2020103</v>
      </c>
      <c r="B263" s="61" t="s">
        <v>61</v>
      </c>
      <c r="C263" s="61">
        <v>0</v>
      </c>
      <c r="D263" s="61">
        <v>0</v>
      </c>
      <c r="E263" s="143" t="str">
        <f t="shared" si="4"/>
        <v>-</v>
      </c>
    </row>
    <row r="264" spans="1:5" ht="16.5" customHeight="1">
      <c r="A264" s="56">
        <v>2020104</v>
      </c>
      <c r="B264" s="61" t="s">
        <v>186</v>
      </c>
      <c r="C264" s="61">
        <v>0</v>
      </c>
      <c r="D264" s="61">
        <v>0</v>
      </c>
      <c r="E264" s="143" t="str">
        <f t="shared" si="4"/>
        <v>-</v>
      </c>
    </row>
    <row r="265" spans="1:5" ht="16.5" customHeight="1">
      <c r="A265" s="56">
        <v>2020150</v>
      </c>
      <c r="B265" s="61" t="s">
        <v>68</v>
      </c>
      <c r="C265" s="61">
        <v>0</v>
      </c>
      <c r="D265" s="61">
        <v>0</v>
      </c>
      <c r="E265" s="143" t="str">
        <f t="shared" si="4"/>
        <v>-</v>
      </c>
    </row>
    <row r="266" spans="1:5" ht="16.5" customHeight="1">
      <c r="A266" s="56">
        <v>2020199</v>
      </c>
      <c r="B266" s="61" t="s">
        <v>203</v>
      </c>
      <c r="C266" s="61">
        <v>0</v>
      </c>
      <c r="D266" s="61">
        <v>0</v>
      </c>
      <c r="E266" s="143" t="str">
        <f t="shared" si="4"/>
        <v>-</v>
      </c>
    </row>
    <row r="267" spans="1:5" ht="16.5" customHeight="1">
      <c r="A267" s="56">
        <v>20202</v>
      </c>
      <c r="B267" s="61" t="s">
        <v>204</v>
      </c>
      <c r="C267" s="61">
        <f>SUM(C268:C269)</f>
        <v>0</v>
      </c>
      <c r="D267" s="61">
        <v>0</v>
      </c>
      <c r="E267" s="143" t="str">
        <f t="shared" si="4"/>
        <v>-</v>
      </c>
    </row>
    <row r="268" spans="1:5" ht="16.5" customHeight="1">
      <c r="A268" s="56">
        <v>2020201</v>
      </c>
      <c r="B268" s="61" t="s">
        <v>205</v>
      </c>
      <c r="C268" s="61">
        <v>0</v>
      </c>
      <c r="D268" s="61">
        <v>0</v>
      </c>
      <c r="E268" s="143" t="str">
        <f t="shared" si="4"/>
        <v>-</v>
      </c>
    </row>
    <row r="269" spans="1:5" ht="16.5" customHeight="1">
      <c r="A269" s="56">
        <v>2020202</v>
      </c>
      <c r="B269" s="61" t="s">
        <v>206</v>
      </c>
      <c r="C269" s="61">
        <v>0</v>
      </c>
      <c r="D269" s="61">
        <v>0</v>
      </c>
      <c r="E269" s="143" t="str">
        <f t="shared" si="4"/>
        <v>-</v>
      </c>
    </row>
    <row r="270" spans="1:5" ht="16.5" customHeight="1">
      <c r="A270" s="56">
        <v>20203</v>
      </c>
      <c r="B270" s="61" t="s">
        <v>207</v>
      </c>
      <c r="C270" s="61">
        <f>SUM(C271:C276)</f>
        <v>0</v>
      </c>
      <c r="D270" s="61">
        <v>0</v>
      </c>
      <c r="E270" s="143" t="str">
        <f t="shared" si="4"/>
        <v>-</v>
      </c>
    </row>
    <row r="271" spans="1:5" ht="16.5" customHeight="1">
      <c r="A271" s="56">
        <v>2020301</v>
      </c>
      <c r="B271" s="61" t="s">
        <v>208</v>
      </c>
      <c r="C271" s="61">
        <v>0</v>
      </c>
      <c r="D271" s="61">
        <v>0</v>
      </c>
      <c r="E271" s="143" t="str">
        <f t="shared" si="4"/>
        <v>-</v>
      </c>
    </row>
    <row r="272" spans="1:5" ht="16.5" customHeight="1">
      <c r="A272" s="56">
        <v>2020302</v>
      </c>
      <c r="B272" s="61" t="s">
        <v>209</v>
      </c>
      <c r="C272" s="61">
        <v>0</v>
      </c>
      <c r="D272" s="61">
        <v>0</v>
      </c>
      <c r="E272" s="143" t="str">
        <f t="shared" si="4"/>
        <v>-</v>
      </c>
    </row>
    <row r="273" spans="1:5" ht="16.5" customHeight="1">
      <c r="A273" s="56">
        <v>2020303</v>
      </c>
      <c r="B273" s="61" t="s">
        <v>210</v>
      </c>
      <c r="C273" s="61">
        <v>0</v>
      </c>
      <c r="D273" s="61">
        <v>0</v>
      </c>
      <c r="E273" s="143" t="str">
        <f t="shared" si="4"/>
        <v>-</v>
      </c>
    </row>
    <row r="274" spans="1:5" ht="16.5" customHeight="1">
      <c r="A274" s="56">
        <v>2020304</v>
      </c>
      <c r="B274" s="61" t="s">
        <v>211</v>
      </c>
      <c r="C274" s="61">
        <v>0</v>
      </c>
      <c r="D274" s="61">
        <v>0</v>
      </c>
      <c r="E274" s="143" t="str">
        <f t="shared" si="4"/>
        <v>-</v>
      </c>
    </row>
    <row r="275" spans="1:5" ht="16.5" customHeight="1">
      <c r="A275" s="56">
        <v>2020305</v>
      </c>
      <c r="B275" s="61" t="s">
        <v>212</v>
      </c>
      <c r="C275" s="61">
        <v>0</v>
      </c>
      <c r="D275" s="61">
        <v>0</v>
      </c>
      <c r="E275" s="143" t="str">
        <f t="shared" si="4"/>
        <v>-</v>
      </c>
    </row>
    <row r="276" spans="1:5" ht="16.5" customHeight="1">
      <c r="A276" s="56">
        <v>2020399</v>
      </c>
      <c r="B276" s="61" t="s">
        <v>213</v>
      </c>
      <c r="C276" s="61">
        <v>0</v>
      </c>
      <c r="D276" s="61">
        <v>0</v>
      </c>
      <c r="E276" s="143" t="str">
        <f t="shared" si="4"/>
        <v>-</v>
      </c>
    </row>
    <row r="277" spans="1:5" ht="16.5" customHeight="1">
      <c r="A277" s="56">
        <v>20204</v>
      </c>
      <c r="B277" s="61" t="s">
        <v>214</v>
      </c>
      <c r="C277" s="61">
        <f>SUM(C278:C282)</f>
        <v>0</v>
      </c>
      <c r="D277" s="61">
        <v>0</v>
      </c>
      <c r="E277" s="143" t="str">
        <f t="shared" si="4"/>
        <v>-</v>
      </c>
    </row>
    <row r="278" spans="1:5" ht="16.5" customHeight="1">
      <c r="A278" s="56">
        <v>2020401</v>
      </c>
      <c r="B278" s="61" t="s">
        <v>215</v>
      </c>
      <c r="C278" s="61">
        <v>0</v>
      </c>
      <c r="D278" s="61">
        <v>0</v>
      </c>
      <c r="E278" s="143" t="str">
        <f t="shared" si="4"/>
        <v>-</v>
      </c>
    </row>
    <row r="279" spans="1:5" ht="16.5" customHeight="1">
      <c r="A279" s="56">
        <v>2020402</v>
      </c>
      <c r="B279" s="61" t="s">
        <v>216</v>
      </c>
      <c r="C279" s="61">
        <v>0</v>
      </c>
      <c r="D279" s="61">
        <v>0</v>
      </c>
      <c r="E279" s="143" t="str">
        <f t="shared" si="4"/>
        <v>-</v>
      </c>
    </row>
    <row r="280" spans="1:5" ht="16.5" customHeight="1">
      <c r="A280" s="56">
        <v>2020403</v>
      </c>
      <c r="B280" s="61" t="s">
        <v>217</v>
      </c>
      <c r="C280" s="61">
        <v>0</v>
      </c>
      <c r="D280" s="61">
        <v>0</v>
      </c>
      <c r="E280" s="143" t="str">
        <f t="shared" si="4"/>
        <v>-</v>
      </c>
    </row>
    <row r="281" spans="1:5" ht="16.5" customHeight="1">
      <c r="A281" s="56">
        <v>2020404</v>
      </c>
      <c r="B281" s="61" t="s">
        <v>218</v>
      </c>
      <c r="C281" s="61">
        <v>0</v>
      </c>
      <c r="D281" s="61">
        <v>0</v>
      </c>
      <c r="E281" s="143" t="str">
        <f t="shared" si="4"/>
        <v>-</v>
      </c>
    </row>
    <row r="282" spans="1:5" ht="16.5" customHeight="1">
      <c r="A282" s="56">
        <v>2020499</v>
      </c>
      <c r="B282" s="61" t="s">
        <v>219</v>
      </c>
      <c r="C282" s="61">
        <v>0</v>
      </c>
      <c r="D282" s="61">
        <v>0</v>
      </c>
      <c r="E282" s="143" t="str">
        <f t="shared" si="4"/>
        <v>-</v>
      </c>
    </row>
    <row r="283" spans="1:5" ht="16.5" customHeight="1">
      <c r="A283" s="56">
        <v>20205</v>
      </c>
      <c r="B283" s="61" t="s">
        <v>220</v>
      </c>
      <c r="C283" s="61">
        <f>SUM(C284:C286)</f>
        <v>0</v>
      </c>
      <c r="D283" s="61">
        <v>0</v>
      </c>
      <c r="E283" s="143" t="str">
        <f t="shared" si="4"/>
        <v>-</v>
      </c>
    </row>
    <row r="284" spans="1:5" ht="16.5" customHeight="1">
      <c r="A284" s="56">
        <v>2020503</v>
      </c>
      <c r="B284" s="61" t="s">
        <v>221</v>
      </c>
      <c r="C284" s="61">
        <v>0</v>
      </c>
      <c r="D284" s="61">
        <v>0</v>
      </c>
      <c r="E284" s="143" t="str">
        <f t="shared" si="4"/>
        <v>-</v>
      </c>
    </row>
    <row r="285" spans="1:5" ht="16.5" customHeight="1">
      <c r="A285" s="56">
        <v>2020504</v>
      </c>
      <c r="B285" s="61" t="s">
        <v>222</v>
      </c>
      <c r="C285" s="61">
        <v>0</v>
      </c>
      <c r="D285" s="61">
        <v>0</v>
      </c>
      <c r="E285" s="143" t="str">
        <f t="shared" si="4"/>
        <v>-</v>
      </c>
    </row>
    <row r="286" spans="1:5" ht="16.5" customHeight="1">
      <c r="A286" s="56">
        <v>2020599</v>
      </c>
      <c r="B286" s="61" t="s">
        <v>223</v>
      </c>
      <c r="C286" s="61">
        <v>0</v>
      </c>
      <c r="D286" s="61">
        <v>0</v>
      </c>
      <c r="E286" s="143" t="str">
        <f t="shared" si="4"/>
        <v>-</v>
      </c>
    </row>
    <row r="287" spans="1:5" ht="16.5" customHeight="1">
      <c r="A287" s="56">
        <v>20206</v>
      </c>
      <c r="B287" s="61" t="s">
        <v>224</v>
      </c>
      <c r="C287" s="61">
        <f>C288</f>
        <v>0</v>
      </c>
      <c r="D287" s="61">
        <v>0</v>
      </c>
      <c r="E287" s="143" t="str">
        <f t="shared" si="4"/>
        <v>-</v>
      </c>
    </row>
    <row r="288" spans="1:5" ht="16.5" customHeight="1">
      <c r="A288" s="56">
        <v>2020601</v>
      </c>
      <c r="B288" s="61" t="s">
        <v>225</v>
      </c>
      <c r="C288" s="61">
        <v>0</v>
      </c>
      <c r="D288" s="61">
        <v>0</v>
      </c>
      <c r="E288" s="143" t="str">
        <f t="shared" si="4"/>
        <v>-</v>
      </c>
    </row>
    <row r="289" spans="1:5" ht="16.5" customHeight="1">
      <c r="A289" s="56">
        <v>20207</v>
      </c>
      <c r="B289" s="61" t="s">
        <v>226</v>
      </c>
      <c r="C289" s="61">
        <f>SUM(C290:C293)</f>
        <v>0</v>
      </c>
      <c r="D289" s="61">
        <v>0</v>
      </c>
      <c r="E289" s="143" t="str">
        <f t="shared" si="4"/>
        <v>-</v>
      </c>
    </row>
    <row r="290" spans="1:5" ht="16.5" customHeight="1">
      <c r="A290" s="56">
        <v>2020701</v>
      </c>
      <c r="B290" s="61" t="s">
        <v>227</v>
      </c>
      <c r="C290" s="61">
        <v>0</v>
      </c>
      <c r="D290" s="61">
        <v>0</v>
      </c>
      <c r="E290" s="143" t="str">
        <f t="shared" si="4"/>
        <v>-</v>
      </c>
    </row>
    <row r="291" spans="1:5" ht="16.5" customHeight="1">
      <c r="A291" s="56">
        <v>2020702</v>
      </c>
      <c r="B291" s="61" t="s">
        <v>228</v>
      </c>
      <c r="C291" s="61">
        <v>0</v>
      </c>
      <c r="D291" s="61">
        <v>0</v>
      </c>
      <c r="E291" s="143" t="str">
        <f t="shared" si="4"/>
        <v>-</v>
      </c>
    </row>
    <row r="292" spans="1:5" ht="16.5" customHeight="1">
      <c r="A292" s="56">
        <v>2020703</v>
      </c>
      <c r="B292" s="61" t="s">
        <v>229</v>
      </c>
      <c r="C292" s="61">
        <v>0</v>
      </c>
      <c r="D292" s="61">
        <v>0</v>
      </c>
      <c r="E292" s="143" t="str">
        <f t="shared" si="4"/>
        <v>-</v>
      </c>
    </row>
    <row r="293" spans="1:5" ht="16.5" customHeight="1">
      <c r="A293" s="56">
        <v>2020799</v>
      </c>
      <c r="B293" s="61" t="s">
        <v>230</v>
      </c>
      <c r="C293" s="61">
        <v>0</v>
      </c>
      <c r="D293" s="61">
        <v>0</v>
      </c>
      <c r="E293" s="143" t="str">
        <f t="shared" si="4"/>
        <v>-</v>
      </c>
    </row>
    <row r="294" spans="1:5" ht="16.5" customHeight="1">
      <c r="A294" s="56">
        <v>20299</v>
      </c>
      <c r="B294" s="61" t="s">
        <v>231</v>
      </c>
      <c r="C294" s="61">
        <f aca="true" t="shared" si="5" ref="C294:C299">C295</f>
        <v>0</v>
      </c>
      <c r="D294" s="61">
        <v>0</v>
      </c>
      <c r="E294" s="143" t="str">
        <f t="shared" si="4"/>
        <v>-</v>
      </c>
    </row>
    <row r="295" spans="1:5" ht="16.5" customHeight="1">
      <c r="A295" s="56">
        <v>2029901</v>
      </c>
      <c r="B295" s="61" t="s">
        <v>232</v>
      </c>
      <c r="C295" s="61">
        <v>0</v>
      </c>
      <c r="D295" s="61">
        <v>0</v>
      </c>
      <c r="E295" s="143" t="str">
        <f t="shared" si="4"/>
        <v>-</v>
      </c>
    </row>
    <row r="296" spans="1:5" ht="16.5" customHeight="1">
      <c r="A296" s="56">
        <v>203</v>
      </c>
      <c r="B296" s="61" t="s">
        <v>233</v>
      </c>
      <c r="C296" s="61">
        <f>SUM(C297,C299,C301,C303,C312)</f>
        <v>1171</v>
      </c>
      <c r="D296" s="61">
        <v>1127</v>
      </c>
      <c r="E296" s="143">
        <f t="shared" si="4"/>
        <v>1.0390417036379769</v>
      </c>
    </row>
    <row r="297" spans="1:5" ht="16.5" customHeight="1">
      <c r="A297" s="56">
        <v>20301</v>
      </c>
      <c r="B297" s="61" t="s">
        <v>234</v>
      </c>
      <c r="C297" s="61">
        <f t="shared" si="5"/>
        <v>0</v>
      </c>
      <c r="D297" s="61">
        <v>0</v>
      </c>
      <c r="E297" s="143" t="str">
        <f t="shared" si="4"/>
        <v>-</v>
      </c>
    </row>
    <row r="298" spans="1:5" ht="16.5" customHeight="1">
      <c r="A298" s="56">
        <v>2030101</v>
      </c>
      <c r="B298" s="61" t="s">
        <v>235</v>
      </c>
      <c r="C298" s="61">
        <v>0</v>
      </c>
      <c r="D298" s="61">
        <v>0</v>
      </c>
      <c r="E298" s="143" t="str">
        <f t="shared" si="4"/>
        <v>-</v>
      </c>
    </row>
    <row r="299" spans="1:5" ht="16.5" customHeight="1">
      <c r="A299" s="56">
        <v>20304</v>
      </c>
      <c r="B299" s="61" t="s">
        <v>236</v>
      </c>
      <c r="C299" s="61">
        <f t="shared" si="5"/>
        <v>0</v>
      </c>
      <c r="D299" s="61">
        <v>0</v>
      </c>
      <c r="E299" s="143" t="str">
        <f t="shared" si="4"/>
        <v>-</v>
      </c>
    </row>
    <row r="300" spans="1:5" ht="16.5" customHeight="1">
      <c r="A300" s="56">
        <v>2030401</v>
      </c>
      <c r="B300" s="61" t="s">
        <v>237</v>
      </c>
      <c r="C300" s="61">
        <v>0</v>
      </c>
      <c r="D300" s="61">
        <v>0</v>
      </c>
      <c r="E300" s="143" t="str">
        <f t="shared" si="4"/>
        <v>-</v>
      </c>
    </row>
    <row r="301" spans="1:5" ht="16.5" customHeight="1">
      <c r="A301" s="56">
        <v>20305</v>
      </c>
      <c r="B301" s="61" t="s">
        <v>238</v>
      </c>
      <c r="C301" s="61">
        <f>C302</f>
        <v>0</v>
      </c>
      <c r="D301" s="61">
        <v>0</v>
      </c>
      <c r="E301" s="143" t="str">
        <f t="shared" si="4"/>
        <v>-</v>
      </c>
    </row>
    <row r="302" spans="1:5" ht="16.5" customHeight="1">
      <c r="A302" s="56">
        <v>2030501</v>
      </c>
      <c r="B302" s="61" t="s">
        <v>239</v>
      </c>
      <c r="C302" s="61">
        <v>0</v>
      </c>
      <c r="D302" s="61">
        <v>0</v>
      </c>
      <c r="E302" s="143" t="str">
        <f t="shared" si="4"/>
        <v>-</v>
      </c>
    </row>
    <row r="303" spans="1:5" ht="16.5" customHeight="1">
      <c r="A303" s="56">
        <v>20306</v>
      </c>
      <c r="B303" s="61" t="s">
        <v>240</v>
      </c>
      <c r="C303" s="61">
        <f>SUM(C304:C311)</f>
        <v>1171</v>
      </c>
      <c r="D303" s="61">
        <v>300</v>
      </c>
      <c r="E303" s="143">
        <f t="shared" si="4"/>
        <v>3.9033333333333333</v>
      </c>
    </row>
    <row r="304" spans="1:5" ht="16.5" customHeight="1">
      <c r="A304" s="56">
        <v>2030601</v>
      </c>
      <c r="B304" s="61" t="s">
        <v>241</v>
      </c>
      <c r="C304" s="61">
        <v>89</v>
      </c>
      <c r="D304" s="61">
        <v>86</v>
      </c>
      <c r="E304" s="143">
        <f t="shared" si="4"/>
        <v>1.0348837209302326</v>
      </c>
    </row>
    <row r="305" spans="1:5" ht="16.5" customHeight="1">
      <c r="A305" s="56">
        <v>2030602</v>
      </c>
      <c r="B305" s="61" t="s">
        <v>242</v>
      </c>
      <c r="C305" s="61">
        <v>7</v>
      </c>
      <c r="D305" s="61">
        <v>2</v>
      </c>
      <c r="E305" s="143">
        <f t="shared" si="4"/>
        <v>3.5</v>
      </c>
    </row>
    <row r="306" spans="1:5" ht="16.5" customHeight="1">
      <c r="A306" s="56">
        <v>2030603</v>
      </c>
      <c r="B306" s="61" t="s">
        <v>243</v>
      </c>
      <c r="C306" s="61">
        <v>73</v>
      </c>
      <c r="D306" s="61">
        <v>0</v>
      </c>
      <c r="E306" s="143" t="str">
        <f t="shared" si="4"/>
        <v>-</v>
      </c>
    </row>
    <row r="307" spans="1:5" ht="16.5" customHeight="1">
      <c r="A307" s="56">
        <v>2030604</v>
      </c>
      <c r="B307" s="61" t="s">
        <v>244</v>
      </c>
      <c r="C307" s="61">
        <v>0</v>
      </c>
      <c r="D307" s="61">
        <v>0</v>
      </c>
      <c r="E307" s="143" t="str">
        <f t="shared" si="4"/>
        <v>-</v>
      </c>
    </row>
    <row r="308" spans="1:5" ht="16.5" customHeight="1">
      <c r="A308" s="56">
        <v>2030605</v>
      </c>
      <c r="B308" s="61" t="s">
        <v>245</v>
      </c>
      <c r="C308" s="61">
        <v>30</v>
      </c>
      <c r="D308" s="61">
        <v>30</v>
      </c>
      <c r="E308" s="143">
        <f t="shared" si="4"/>
        <v>1</v>
      </c>
    </row>
    <row r="309" spans="1:5" ht="16.5" customHeight="1">
      <c r="A309" s="56">
        <v>2030606</v>
      </c>
      <c r="B309" s="61" t="s">
        <v>246</v>
      </c>
      <c r="C309" s="61">
        <v>78</v>
      </c>
      <c r="D309" s="61">
        <v>152</v>
      </c>
      <c r="E309" s="143">
        <f t="shared" si="4"/>
        <v>0.5131578947368421</v>
      </c>
    </row>
    <row r="310" spans="1:5" ht="16.5" customHeight="1">
      <c r="A310" s="56">
        <v>2030607</v>
      </c>
      <c r="B310" s="61" t="s">
        <v>247</v>
      </c>
      <c r="C310" s="61">
        <v>0</v>
      </c>
      <c r="D310" s="61">
        <v>0</v>
      </c>
      <c r="E310" s="143" t="str">
        <f t="shared" si="4"/>
        <v>-</v>
      </c>
    </row>
    <row r="311" spans="1:5" ht="16.5" customHeight="1">
      <c r="A311" s="56" t="s">
        <v>248</v>
      </c>
      <c r="B311" s="61" t="s">
        <v>249</v>
      </c>
      <c r="C311" s="61">
        <v>894</v>
      </c>
      <c r="D311" s="61">
        <v>30</v>
      </c>
      <c r="E311" s="143">
        <f t="shared" si="4"/>
        <v>29.8</v>
      </c>
    </row>
    <row r="312" spans="1:5" ht="16.5" customHeight="1">
      <c r="A312" s="56">
        <v>20399</v>
      </c>
      <c r="B312" s="61" t="s">
        <v>250</v>
      </c>
      <c r="C312" s="61">
        <f>C313</f>
        <v>0</v>
      </c>
      <c r="D312" s="61">
        <v>827</v>
      </c>
      <c r="E312" s="143">
        <f t="shared" si="4"/>
        <v>0</v>
      </c>
    </row>
    <row r="313" spans="1:5" ht="16.5" customHeight="1">
      <c r="A313" s="56">
        <v>2039901</v>
      </c>
      <c r="B313" s="61" t="s">
        <v>251</v>
      </c>
      <c r="C313" s="61">
        <v>0</v>
      </c>
      <c r="D313" s="61">
        <v>827</v>
      </c>
      <c r="E313" s="143">
        <f t="shared" si="4"/>
        <v>0</v>
      </c>
    </row>
    <row r="314" spans="1:5" ht="16.5" customHeight="1">
      <c r="A314" s="56">
        <v>204</v>
      </c>
      <c r="B314" s="61" t="s">
        <v>252</v>
      </c>
      <c r="C314" s="61">
        <f>SUM(C315,C325,C347,C354,C366,C375,C389,C398,C407,C415,C423,C432)</f>
        <v>83276</v>
      </c>
      <c r="D314" s="61">
        <v>58584</v>
      </c>
      <c r="E314" s="143">
        <f t="shared" si="4"/>
        <v>1.4214802676498703</v>
      </c>
    </row>
    <row r="315" spans="1:5" ht="16.5" customHeight="1">
      <c r="A315" s="56">
        <v>20401</v>
      </c>
      <c r="B315" s="61" t="s">
        <v>253</v>
      </c>
      <c r="C315" s="61">
        <f>SUM(C316:C324)</f>
        <v>3922</v>
      </c>
      <c r="D315" s="61">
        <v>3916</v>
      </c>
      <c r="E315" s="143">
        <f t="shared" si="4"/>
        <v>1.001532175689479</v>
      </c>
    </row>
    <row r="316" spans="1:5" ht="16.5" customHeight="1">
      <c r="A316" s="56">
        <v>2040101</v>
      </c>
      <c r="B316" s="61" t="s">
        <v>254</v>
      </c>
      <c r="C316" s="61">
        <v>630</v>
      </c>
      <c r="D316" s="61">
        <v>978</v>
      </c>
      <c r="E316" s="143">
        <f t="shared" si="4"/>
        <v>0.6441717791411042</v>
      </c>
    </row>
    <row r="317" spans="1:5" ht="16.5" customHeight="1">
      <c r="A317" s="56">
        <v>2040102</v>
      </c>
      <c r="B317" s="61" t="s">
        <v>255</v>
      </c>
      <c r="C317" s="61">
        <v>130</v>
      </c>
      <c r="D317" s="61">
        <v>307</v>
      </c>
      <c r="E317" s="143">
        <f t="shared" si="4"/>
        <v>0.4234527687296417</v>
      </c>
    </row>
    <row r="318" spans="1:5" ht="16.5" customHeight="1">
      <c r="A318" s="56">
        <v>2040103</v>
      </c>
      <c r="B318" s="61" t="s">
        <v>256</v>
      </c>
      <c r="C318" s="61">
        <v>2696</v>
      </c>
      <c r="D318" s="61">
        <v>2506</v>
      </c>
      <c r="E318" s="143">
        <f t="shared" si="4"/>
        <v>1.0758180367118915</v>
      </c>
    </row>
    <row r="319" spans="1:5" ht="16.5" customHeight="1">
      <c r="A319" s="56">
        <v>2040104</v>
      </c>
      <c r="B319" s="61" t="s">
        <v>257</v>
      </c>
      <c r="C319" s="61">
        <v>125</v>
      </c>
      <c r="D319" s="61">
        <v>125</v>
      </c>
      <c r="E319" s="143">
        <f t="shared" si="4"/>
        <v>1</v>
      </c>
    </row>
    <row r="320" spans="1:5" ht="16.5" customHeight="1">
      <c r="A320" s="56">
        <v>2040105</v>
      </c>
      <c r="B320" s="61" t="s">
        <v>258</v>
      </c>
      <c r="C320" s="61">
        <v>0</v>
      </c>
      <c r="D320" s="61">
        <v>0</v>
      </c>
      <c r="E320" s="143" t="str">
        <f t="shared" si="4"/>
        <v>-</v>
      </c>
    </row>
    <row r="321" spans="1:5" ht="16.5" customHeight="1">
      <c r="A321" s="56">
        <v>2040106</v>
      </c>
      <c r="B321" s="61" t="s">
        <v>259</v>
      </c>
      <c r="C321" s="61">
        <v>341</v>
      </c>
      <c r="D321" s="61">
        <v>0</v>
      </c>
      <c r="E321" s="143" t="str">
        <f t="shared" si="4"/>
        <v>-</v>
      </c>
    </row>
    <row r="322" spans="1:5" ht="16.5" customHeight="1">
      <c r="A322" s="56">
        <v>2040107</v>
      </c>
      <c r="B322" s="61" t="s">
        <v>260</v>
      </c>
      <c r="C322" s="61">
        <v>0</v>
      </c>
      <c r="D322" s="61">
        <v>0</v>
      </c>
      <c r="E322" s="143" t="str">
        <f t="shared" si="4"/>
        <v>-</v>
      </c>
    </row>
    <row r="323" spans="1:5" ht="16.5" customHeight="1">
      <c r="A323" s="56">
        <v>2040108</v>
      </c>
      <c r="B323" s="61" t="s">
        <v>261</v>
      </c>
      <c r="C323" s="61">
        <v>0</v>
      </c>
      <c r="D323" s="61">
        <v>0</v>
      </c>
      <c r="E323" s="143" t="str">
        <f t="shared" si="4"/>
        <v>-</v>
      </c>
    </row>
    <row r="324" spans="1:5" ht="16.5" customHeight="1">
      <c r="A324" s="56">
        <v>2040199</v>
      </c>
      <c r="B324" s="61" t="s">
        <v>262</v>
      </c>
      <c r="C324" s="61">
        <v>0</v>
      </c>
      <c r="D324" s="61">
        <v>0</v>
      </c>
      <c r="E324" s="143" t="str">
        <f t="shared" si="4"/>
        <v>-</v>
      </c>
    </row>
    <row r="325" spans="1:5" ht="16.5" customHeight="1">
      <c r="A325" s="56">
        <v>20402</v>
      </c>
      <c r="B325" s="61" t="s">
        <v>263</v>
      </c>
      <c r="C325" s="61">
        <f>SUM(C326:C346)</f>
        <v>64268</v>
      </c>
      <c r="D325" s="61">
        <v>40335</v>
      </c>
      <c r="E325" s="143">
        <f aca="true" t="shared" si="6" ref="E325:E388">IF(D325=0,"-",C325/D325)</f>
        <v>1.59335564646089</v>
      </c>
    </row>
    <row r="326" spans="1:5" ht="16.5" customHeight="1">
      <c r="A326" s="56">
        <v>2040201</v>
      </c>
      <c r="B326" s="61" t="s">
        <v>59</v>
      </c>
      <c r="C326" s="61">
        <v>14444</v>
      </c>
      <c r="D326" s="61">
        <v>10329</v>
      </c>
      <c r="E326" s="143">
        <f t="shared" si="6"/>
        <v>1.398392874431213</v>
      </c>
    </row>
    <row r="327" spans="1:5" ht="16.5" customHeight="1">
      <c r="A327" s="56">
        <v>2040202</v>
      </c>
      <c r="B327" s="61" t="s">
        <v>60</v>
      </c>
      <c r="C327" s="61">
        <v>26098</v>
      </c>
      <c r="D327" s="61">
        <v>8079</v>
      </c>
      <c r="E327" s="143">
        <f t="shared" si="6"/>
        <v>3.230350290877584</v>
      </c>
    </row>
    <row r="328" spans="1:5" ht="16.5" customHeight="1">
      <c r="A328" s="56">
        <v>2040203</v>
      </c>
      <c r="B328" s="61" t="s">
        <v>61</v>
      </c>
      <c r="C328" s="61">
        <v>20</v>
      </c>
      <c r="D328" s="61">
        <v>20</v>
      </c>
      <c r="E328" s="143">
        <f t="shared" si="6"/>
        <v>1</v>
      </c>
    </row>
    <row r="329" spans="1:5" ht="16.5" customHeight="1">
      <c r="A329" s="56">
        <v>2040204</v>
      </c>
      <c r="B329" s="61" t="s">
        <v>264</v>
      </c>
      <c r="C329" s="61">
        <v>50</v>
      </c>
      <c r="D329" s="61">
        <v>30</v>
      </c>
      <c r="E329" s="143">
        <f t="shared" si="6"/>
        <v>1.6666666666666667</v>
      </c>
    </row>
    <row r="330" spans="1:5" ht="16.5" customHeight="1">
      <c r="A330" s="56">
        <v>2040205</v>
      </c>
      <c r="B330" s="61" t="s">
        <v>265</v>
      </c>
      <c r="C330" s="61">
        <v>25</v>
      </c>
      <c r="D330" s="61">
        <v>40</v>
      </c>
      <c r="E330" s="143">
        <f t="shared" si="6"/>
        <v>0.625</v>
      </c>
    </row>
    <row r="331" spans="1:5" ht="16.5" customHeight="1">
      <c r="A331" s="56">
        <v>2040206</v>
      </c>
      <c r="B331" s="61" t="s">
        <v>266</v>
      </c>
      <c r="C331" s="61">
        <v>104</v>
      </c>
      <c r="D331" s="61">
        <v>0</v>
      </c>
      <c r="E331" s="143" t="str">
        <f t="shared" si="6"/>
        <v>-</v>
      </c>
    </row>
    <row r="332" spans="1:5" ht="16.5" customHeight="1">
      <c r="A332" s="56">
        <v>2040207</v>
      </c>
      <c r="B332" s="61" t="s">
        <v>267</v>
      </c>
      <c r="C332" s="61">
        <v>0</v>
      </c>
      <c r="D332" s="61">
        <v>0</v>
      </c>
      <c r="E332" s="143" t="str">
        <f t="shared" si="6"/>
        <v>-</v>
      </c>
    </row>
    <row r="333" spans="1:5" ht="16.5" customHeight="1">
      <c r="A333" s="56">
        <v>2040208</v>
      </c>
      <c r="B333" s="61" t="s">
        <v>268</v>
      </c>
      <c r="C333" s="61">
        <v>1039</v>
      </c>
      <c r="D333" s="61">
        <v>889</v>
      </c>
      <c r="E333" s="143">
        <f t="shared" si="6"/>
        <v>1.1687289088863893</v>
      </c>
    </row>
    <row r="334" spans="1:5" ht="16.5" customHeight="1">
      <c r="A334" s="56">
        <v>2040209</v>
      </c>
      <c r="B334" s="61" t="s">
        <v>269</v>
      </c>
      <c r="C334" s="61">
        <v>0</v>
      </c>
      <c r="D334" s="61">
        <v>0</v>
      </c>
      <c r="E334" s="143" t="str">
        <f t="shared" si="6"/>
        <v>-</v>
      </c>
    </row>
    <row r="335" spans="1:5" ht="16.5" customHeight="1">
      <c r="A335" s="56">
        <v>2040210</v>
      </c>
      <c r="B335" s="61" t="s">
        <v>270</v>
      </c>
      <c r="C335" s="61">
        <v>0</v>
      </c>
      <c r="D335" s="61">
        <v>0</v>
      </c>
      <c r="E335" s="143" t="str">
        <f t="shared" si="6"/>
        <v>-</v>
      </c>
    </row>
    <row r="336" spans="1:5" ht="16.5" customHeight="1">
      <c r="A336" s="56">
        <v>2040211</v>
      </c>
      <c r="B336" s="61" t="s">
        <v>271</v>
      </c>
      <c r="C336" s="61">
        <v>654</v>
      </c>
      <c r="D336" s="61">
        <v>578</v>
      </c>
      <c r="E336" s="143">
        <f t="shared" si="6"/>
        <v>1.1314878892733564</v>
      </c>
    </row>
    <row r="337" spans="1:5" ht="16.5" customHeight="1">
      <c r="A337" s="56">
        <v>2040212</v>
      </c>
      <c r="B337" s="61" t="s">
        <v>272</v>
      </c>
      <c r="C337" s="61">
        <v>14253</v>
      </c>
      <c r="D337" s="61">
        <v>13153</v>
      </c>
      <c r="E337" s="143">
        <f t="shared" si="6"/>
        <v>1.0836311107732077</v>
      </c>
    </row>
    <row r="338" spans="1:5" ht="16.5" customHeight="1">
      <c r="A338" s="56">
        <v>2040213</v>
      </c>
      <c r="B338" s="61" t="s">
        <v>273</v>
      </c>
      <c r="C338" s="61">
        <v>0</v>
      </c>
      <c r="D338" s="61">
        <v>0</v>
      </c>
      <c r="E338" s="143" t="str">
        <f t="shared" si="6"/>
        <v>-</v>
      </c>
    </row>
    <row r="339" spans="1:5" ht="16.5" customHeight="1">
      <c r="A339" s="56">
        <v>2040214</v>
      </c>
      <c r="B339" s="61" t="s">
        <v>274</v>
      </c>
      <c r="C339" s="61">
        <v>62</v>
      </c>
      <c r="D339" s="61">
        <v>20</v>
      </c>
      <c r="E339" s="143">
        <f t="shared" si="6"/>
        <v>3.1</v>
      </c>
    </row>
    <row r="340" spans="1:5" ht="16.5" customHeight="1">
      <c r="A340" s="56">
        <v>2040215</v>
      </c>
      <c r="B340" s="61" t="s">
        <v>275</v>
      </c>
      <c r="C340" s="61">
        <v>227</v>
      </c>
      <c r="D340" s="61">
        <v>157</v>
      </c>
      <c r="E340" s="143">
        <f t="shared" si="6"/>
        <v>1.4458598726114649</v>
      </c>
    </row>
    <row r="341" spans="1:5" ht="16.5" customHeight="1">
      <c r="A341" s="56">
        <v>2040216</v>
      </c>
      <c r="B341" s="61" t="s">
        <v>276</v>
      </c>
      <c r="C341" s="61">
        <v>0</v>
      </c>
      <c r="D341" s="61">
        <v>0</v>
      </c>
      <c r="E341" s="143" t="str">
        <f t="shared" si="6"/>
        <v>-</v>
      </c>
    </row>
    <row r="342" spans="1:5" ht="16.5" customHeight="1">
      <c r="A342" s="56">
        <v>2040217</v>
      </c>
      <c r="B342" s="61" t="s">
        <v>277</v>
      </c>
      <c r="C342" s="61">
        <v>3121</v>
      </c>
      <c r="D342" s="61">
        <v>2243</v>
      </c>
      <c r="E342" s="143">
        <f t="shared" si="6"/>
        <v>1.391440035666518</v>
      </c>
    </row>
    <row r="343" spans="1:5" ht="16.5" customHeight="1">
      <c r="A343" s="56">
        <v>2040218</v>
      </c>
      <c r="B343" s="61" t="s">
        <v>278</v>
      </c>
      <c r="C343" s="61">
        <v>0</v>
      </c>
      <c r="D343" s="61">
        <v>30</v>
      </c>
      <c r="E343" s="143">
        <f t="shared" si="6"/>
        <v>0</v>
      </c>
    </row>
    <row r="344" spans="1:5" ht="16.5" customHeight="1">
      <c r="A344" s="56">
        <v>2040219</v>
      </c>
      <c r="B344" s="61" t="s">
        <v>102</v>
      </c>
      <c r="C344" s="61">
        <v>270</v>
      </c>
      <c r="D344" s="61">
        <v>190</v>
      </c>
      <c r="E344" s="143">
        <f t="shared" si="6"/>
        <v>1.4210526315789473</v>
      </c>
    </row>
    <row r="345" spans="1:5" ht="16.5" customHeight="1">
      <c r="A345" s="56">
        <v>2040250</v>
      </c>
      <c r="B345" s="61" t="s">
        <v>68</v>
      </c>
      <c r="C345" s="61">
        <v>0</v>
      </c>
      <c r="D345" s="61">
        <v>0</v>
      </c>
      <c r="E345" s="143" t="str">
        <f t="shared" si="6"/>
        <v>-</v>
      </c>
    </row>
    <row r="346" spans="1:5" ht="16.5" customHeight="1">
      <c r="A346" s="56">
        <v>2040299</v>
      </c>
      <c r="B346" s="61" t="s">
        <v>279</v>
      </c>
      <c r="C346" s="61">
        <v>3901</v>
      </c>
      <c r="D346" s="61">
        <v>4577</v>
      </c>
      <c r="E346" s="143">
        <f t="shared" si="6"/>
        <v>0.8523050032772559</v>
      </c>
    </row>
    <row r="347" spans="1:5" ht="16.5" customHeight="1">
      <c r="A347" s="56">
        <v>20403</v>
      </c>
      <c r="B347" s="61" t="s">
        <v>280</v>
      </c>
      <c r="C347" s="61">
        <f>SUM(C348:C353)</f>
        <v>188</v>
      </c>
      <c r="D347" s="61">
        <v>226</v>
      </c>
      <c r="E347" s="143">
        <f t="shared" si="6"/>
        <v>0.831858407079646</v>
      </c>
    </row>
    <row r="348" spans="1:5" ht="16.5" customHeight="1">
      <c r="A348" s="56">
        <v>2040301</v>
      </c>
      <c r="B348" s="61" t="s">
        <v>59</v>
      </c>
      <c r="C348" s="61">
        <v>0</v>
      </c>
      <c r="D348" s="61">
        <v>0</v>
      </c>
      <c r="E348" s="143" t="str">
        <f t="shared" si="6"/>
        <v>-</v>
      </c>
    </row>
    <row r="349" spans="1:5" ht="16.5" customHeight="1">
      <c r="A349" s="56">
        <v>2040302</v>
      </c>
      <c r="B349" s="61" t="s">
        <v>60</v>
      </c>
      <c r="C349" s="61">
        <v>188</v>
      </c>
      <c r="D349" s="61">
        <v>226</v>
      </c>
      <c r="E349" s="143">
        <f t="shared" si="6"/>
        <v>0.831858407079646</v>
      </c>
    </row>
    <row r="350" spans="1:5" ht="16.5" customHeight="1">
      <c r="A350" s="56">
        <v>2040303</v>
      </c>
      <c r="B350" s="61" t="s">
        <v>61</v>
      </c>
      <c r="C350" s="61">
        <v>0</v>
      </c>
      <c r="D350" s="61">
        <v>0</v>
      </c>
      <c r="E350" s="143" t="str">
        <f t="shared" si="6"/>
        <v>-</v>
      </c>
    </row>
    <row r="351" spans="1:5" ht="16.5" customHeight="1">
      <c r="A351" s="56">
        <v>2040304</v>
      </c>
      <c r="B351" s="61" t="s">
        <v>281</v>
      </c>
      <c r="C351" s="61">
        <v>0</v>
      </c>
      <c r="D351" s="61">
        <v>0</v>
      </c>
      <c r="E351" s="143" t="str">
        <f t="shared" si="6"/>
        <v>-</v>
      </c>
    </row>
    <row r="352" spans="1:5" ht="16.5" customHeight="1">
      <c r="A352" s="56">
        <v>2040350</v>
      </c>
      <c r="B352" s="61" t="s">
        <v>68</v>
      </c>
      <c r="C352" s="61">
        <v>0</v>
      </c>
      <c r="D352" s="61">
        <v>0</v>
      </c>
      <c r="E352" s="143" t="str">
        <f t="shared" si="6"/>
        <v>-</v>
      </c>
    </row>
    <row r="353" spans="1:5" ht="16.5" customHeight="1">
      <c r="A353" s="56">
        <v>2040399</v>
      </c>
      <c r="B353" s="61" t="s">
        <v>282</v>
      </c>
      <c r="C353" s="61">
        <v>0</v>
      </c>
      <c r="D353" s="61">
        <v>0</v>
      </c>
      <c r="E353" s="143" t="str">
        <f t="shared" si="6"/>
        <v>-</v>
      </c>
    </row>
    <row r="354" spans="1:5" ht="16.5" customHeight="1">
      <c r="A354" s="56">
        <v>20404</v>
      </c>
      <c r="B354" s="61" t="s">
        <v>283</v>
      </c>
      <c r="C354" s="61">
        <f>SUM(C355:C365)</f>
        <v>5611</v>
      </c>
      <c r="D354" s="61">
        <v>4963</v>
      </c>
      <c r="E354" s="143">
        <f t="shared" si="6"/>
        <v>1.1305661898045536</v>
      </c>
    </row>
    <row r="355" spans="1:5" ht="16.5" customHeight="1">
      <c r="A355" s="56">
        <v>2040401</v>
      </c>
      <c r="B355" s="61" t="s">
        <v>59</v>
      </c>
      <c r="C355" s="61">
        <v>1686</v>
      </c>
      <c r="D355" s="61">
        <v>1041</v>
      </c>
      <c r="E355" s="143">
        <f t="shared" si="6"/>
        <v>1.6195965417867435</v>
      </c>
    </row>
    <row r="356" spans="1:5" ht="16.5" customHeight="1">
      <c r="A356" s="56">
        <v>2040402</v>
      </c>
      <c r="B356" s="61" t="s">
        <v>60</v>
      </c>
      <c r="C356" s="61">
        <v>3264</v>
      </c>
      <c r="D356" s="61">
        <v>3508</v>
      </c>
      <c r="E356" s="143">
        <f t="shared" si="6"/>
        <v>0.9304446978335233</v>
      </c>
    </row>
    <row r="357" spans="1:5" ht="16.5" customHeight="1">
      <c r="A357" s="56">
        <v>2040403</v>
      </c>
      <c r="B357" s="61" t="s">
        <v>61</v>
      </c>
      <c r="C357" s="61">
        <v>5</v>
      </c>
      <c r="D357" s="61">
        <v>4</v>
      </c>
      <c r="E357" s="143">
        <f t="shared" si="6"/>
        <v>1.25</v>
      </c>
    </row>
    <row r="358" spans="1:5" ht="16.5" customHeight="1">
      <c r="A358" s="56">
        <v>2040404</v>
      </c>
      <c r="B358" s="61" t="s">
        <v>284</v>
      </c>
      <c r="C358" s="61">
        <v>280</v>
      </c>
      <c r="D358" s="61">
        <v>10</v>
      </c>
      <c r="E358" s="143">
        <f t="shared" si="6"/>
        <v>28</v>
      </c>
    </row>
    <row r="359" spans="1:5" ht="16.5" customHeight="1">
      <c r="A359" s="56">
        <v>2040405</v>
      </c>
      <c r="B359" s="61" t="s">
        <v>285</v>
      </c>
      <c r="C359" s="61">
        <v>5</v>
      </c>
      <c r="D359" s="61">
        <v>5</v>
      </c>
      <c r="E359" s="143">
        <f t="shared" si="6"/>
        <v>1</v>
      </c>
    </row>
    <row r="360" spans="1:5" ht="16.5" customHeight="1">
      <c r="A360" s="56">
        <v>2040406</v>
      </c>
      <c r="B360" s="61" t="s">
        <v>286</v>
      </c>
      <c r="C360" s="61">
        <v>20</v>
      </c>
      <c r="D360" s="61">
        <v>20</v>
      </c>
      <c r="E360" s="143">
        <f t="shared" si="6"/>
        <v>1</v>
      </c>
    </row>
    <row r="361" spans="1:5" ht="16.5" customHeight="1">
      <c r="A361" s="56">
        <v>2040407</v>
      </c>
      <c r="B361" s="61" t="s">
        <v>287</v>
      </c>
      <c r="C361" s="61">
        <v>44</v>
      </c>
      <c r="D361" s="61">
        <v>3</v>
      </c>
      <c r="E361" s="143">
        <f t="shared" si="6"/>
        <v>14.666666666666666</v>
      </c>
    </row>
    <row r="362" spans="1:5" ht="16.5" customHeight="1">
      <c r="A362" s="56">
        <v>2040408</v>
      </c>
      <c r="B362" s="61" t="s">
        <v>288</v>
      </c>
      <c r="C362" s="61">
        <v>0</v>
      </c>
      <c r="D362" s="61">
        <v>0</v>
      </c>
      <c r="E362" s="143" t="str">
        <f t="shared" si="6"/>
        <v>-</v>
      </c>
    </row>
    <row r="363" spans="1:5" ht="16.5" customHeight="1">
      <c r="A363" s="56">
        <v>2040409</v>
      </c>
      <c r="B363" s="61" t="s">
        <v>289</v>
      </c>
      <c r="C363" s="61">
        <v>0</v>
      </c>
      <c r="D363" s="61">
        <v>0</v>
      </c>
      <c r="E363" s="143" t="str">
        <f t="shared" si="6"/>
        <v>-</v>
      </c>
    </row>
    <row r="364" spans="1:5" ht="16.5" customHeight="1">
      <c r="A364" s="56">
        <v>2040450</v>
      </c>
      <c r="B364" s="61" t="s">
        <v>68</v>
      </c>
      <c r="C364" s="61">
        <v>0</v>
      </c>
      <c r="D364" s="61">
        <v>0</v>
      </c>
      <c r="E364" s="143" t="str">
        <f t="shared" si="6"/>
        <v>-</v>
      </c>
    </row>
    <row r="365" spans="1:5" ht="16.5" customHeight="1">
      <c r="A365" s="56">
        <v>2040499</v>
      </c>
      <c r="B365" s="61" t="s">
        <v>290</v>
      </c>
      <c r="C365" s="61">
        <v>307</v>
      </c>
      <c r="D365" s="61">
        <v>372</v>
      </c>
      <c r="E365" s="143">
        <f t="shared" si="6"/>
        <v>0.8252688172043011</v>
      </c>
    </row>
    <row r="366" spans="1:5" ht="16.5" customHeight="1">
      <c r="A366" s="56">
        <v>20405</v>
      </c>
      <c r="B366" s="61" t="s">
        <v>291</v>
      </c>
      <c r="C366" s="61">
        <f>SUM(C367:C374)</f>
        <v>4501</v>
      </c>
      <c r="D366" s="61">
        <v>6285</v>
      </c>
      <c r="E366" s="143">
        <f t="shared" si="6"/>
        <v>0.7161495624502784</v>
      </c>
    </row>
    <row r="367" spans="1:5" ht="16.5" customHeight="1">
      <c r="A367" s="56">
        <v>2040501</v>
      </c>
      <c r="B367" s="61" t="s">
        <v>59</v>
      </c>
      <c r="C367" s="61">
        <v>1803</v>
      </c>
      <c r="D367" s="61">
        <v>1210</v>
      </c>
      <c r="E367" s="143">
        <f t="shared" si="6"/>
        <v>1.4900826446280993</v>
      </c>
    </row>
    <row r="368" spans="1:5" ht="16.5" customHeight="1">
      <c r="A368" s="56">
        <v>2040502</v>
      </c>
      <c r="B368" s="61" t="s">
        <v>60</v>
      </c>
      <c r="C368" s="61">
        <v>2162</v>
      </c>
      <c r="D368" s="61">
        <v>4296</v>
      </c>
      <c r="E368" s="143">
        <f t="shared" si="6"/>
        <v>0.5032588454376163</v>
      </c>
    </row>
    <row r="369" spans="1:5" ht="16.5" customHeight="1">
      <c r="A369" s="56">
        <v>2040503</v>
      </c>
      <c r="B369" s="61" t="s">
        <v>61</v>
      </c>
      <c r="C369" s="61">
        <v>0</v>
      </c>
      <c r="D369" s="61">
        <v>0</v>
      </c>
      <c r="E369" s="143" t="str">
        <f t="shared" si="6"/>
        <v>-</v>
      </c>
    </row>
    <row r="370" spans="1:5" ht="16.5" customHeight="1">
      <c r="A370" s="56">
        <v>2040504</v>
      </c>
      <c r="B370" s="61" t="s">
        <v>292</v>
      </c>
      <c r="C370" s="61">
        <v>0</v>
      </c>
      <c r="D370" s="61">
        <v>0</v>
      </c>
      <c r="E370" s="143" t="str">
        <f t="shared" si="6"/>
        <v>-</v>
      </c>
    </row>
    <row r="371" spans="1:5" ht="16.5" customHeight="1">
      <c r="A371" s="56">
        <v>2040505</v>
      </c>
      <c r="B371" s="61" t="s">
        <v>293</v>
      </c>
      <c r="C371" s="61">
        <v>0</v>
      </c>
      <c r="D371" s="61">
        <v>0</v>
      </c>
      <c r="E371" s="143" t="str">
        <f t="shared" si="6"/>
        <v>-</v>
      </c>
    </row>
    <row r="372" spans="1:5" ht="16.5" customHeight="1">
      <c r="A372" s="56">
        <v>2040506</v>
      </c>
      <c r="B372" s="61" t="s">
        <v>294</v>
      </c>
      <c r="C372" s="61">
        <v>60</v>
      </c>
      <c r="D372" s="61">
        <v>40</v>
      </c>
      <c r="E372" s="143">
        <f t="shared" si="6"/>
        <v>1.5</v>
      </c>
    </row>
    <row r="373" spans="1:5" ht="16.5" customHeight="1">
      <c r="A373" s="56">
        <v>2040550</v>
      </c>
      <c r="B373" s="61" t="s">
        <v>68</v>
      </c>
      <c r="C373" s="61">
        <v>0</v>
      </c>
      <c r="D373" s="61">
        <v>0</v>
      </c>
      <c r="E373" s="143" t="str">
        <f t="shared" si="6"/>
        <v>-</v>
      </c>
    </row>
    <row r="374" spans="1:5" ht="16.5" customHeight="1">
      <c r="A374" s="56">
        <v>2040599</v>
      </c>
      <c r="B374" s="61" t="s">
        <v>295</v>
      </c>
      <c r="C374" s="61">
        <v>476</v>
      </c>
      <c r="D374" s="61">
        <v>739</v>
      </c>
      <c r="E374" s="143">
        <f t="shared" si="6"/>
        <v>0.6441136671177267</v>
      </c>
    </row>
    <row r="375" spans="1:5" ht="16.5" customHeight="1">
      <c r="A375" s="56">
        <v>20406</v>
      </c>
      <c r="B375" s="61" t="s">
        <v>296</v>
      </c>
      <c r="C375" s="61">
        <f>SUM(C376:C388)</f>
        <v>1505</v>
      </c>
      <c r="D375" s="61">
        <v>1571</v>
      </c>
      <c r="E375" s="143">
        <f t="shared" si="6"/>
        <v>0.9579885423297263</v>
      </c>
    </row>
    <row r="376" spans="1:5" ht="16.5" customHeight="1">
      <c r="A376" s="56">
        <v>2040601</v>
      </c>
      <c r="B376" s="61" t="s">
        <v>59</v>
      </c>
      <c r="C376" s="61">
        <v>841</v>
      </c>
      <c r="D376" s="61">
        <v>523</v>
      </c>
      <c r="E376" s="143">
        <f t="shared" si="6"/>
        <v>1.6080305927342256</v>
      </c>
    </row>
    <row r="377" spans="1:5" ht="16.5" customHeight="1">
      <c r="A377" s="56">
        <v>2040602</v>
      </c>
      <c r="B377" s="61" t="s">
        <v>60</v>
      </c>
      <c r="C377" s="61">
        <v>149</v>
      </c>
      <c r="D377" s="61">
        <v>553</v>
      </c>
      <c r="E377" s="143">
        <f t="shared" si="6"/>
        <v>0.2694394213381555</v>
      </c>
    </row>
    <row r="378" spans="1:5" ht="16.5" customHeight="1">
      <c r="A378" s="56">
        <v>2040603</v>
      </c>
      <c r="B378" s="61" t="s">
        <v>61</v>
      </c>
      <c r="C378" s="61">
        <v>0</v>
      </c>
      <c r="D378" s="61">
        <v>0</v>
      </c>
      <c r="E378" s="143" t="str">
        <f t="shared" si="6"/>
        <v>-</v>
      </c>
    </row>
    <row r="379" spans="1:5" ht="16.5" customHeight="1">
      <c r="A379" s="56">
        <v>2040604</v>
      </c>
      <c r="B379" s="61" t="s">
        <v>297</v>
      </c>
      <c r="C379" s="61">
        <v>0</v>
      </c>
      <c r="D379" s="61">
        <v>2</v>
      </c>
      <c r="E379" s="143">
        <f t="shared" si="6"/>
        <v>0</v>
      </c>
    </row>
    <row r="380" spans="1:5" ht="16.5" customHeight="1">
      <c r="A380" s="56">
        <v>2040605</v>
      </c>
      <c r="B380" s="61" t="s">
        <v>298</v>
      </c>
      <c r="C380" s="61">
        <v>110</v>
      </c>
      <c r="D380" s="61">
        <v>80</v>
      </c>
      <c r="E380" s="143">
        <f t="shared" si="6"/>
        <v>1.375</v>
      </c>
    </row>
    <row r="381" spans="1:5" ht="16.5" customHeight="1">
      <c r="A381" s="56">
        <v>2040606</v>
      </c>
      <c r="B381" s="61" t="s">
        <v>299</v>
      </c>
      <c r="C381" s="61">
        <v>44</v>
      </c>
      <c r="D381" s="61">
        <v>168</v>
      </c>
      <c r="E381" s="143">
        <f t="shared" si="6"/>
        <v>0.2619047619047619</v>
      </c>
    </row>
    <row r="382" spans="1:5" ht="16.5" customHeight="1">
      <c r="A382" s="56">
        <v>2040607</v>
      </c>
      <c r="B382" s="61" t="s">
        <v>300</v>
      </c>
      <c r="C382" s="61">
        <v>59</v>
      </c>
      <c r="D382" s="61">
        <v>49</v>
      </c>
      <c r="E382" s="143">
        <f t="shared" si="6"/>
        <v>1.2040816326530612</v>
      </c>
    </row>
    <row r="383" spans="1:5" ht="16.5" customHeight="1">
      <c r="A383" s="56">
        <v>2040608</v>
      </c>
      <c r="B383" s="61" t="s">
        <v>301</v>
      </c>
      <c r="C383" s="61">
        <v>0</v>
      </c>
      <c r="D383" s="61">
        <v>0</v>
      </c>
      <c r="E383" s="143" t="str">
        <f t="shared" si="6"/>
        <v>-</v>
      </c>
    </row>
    <row r="384" spans="1:5" ht="16.5" customHeight="1">
      <c r="A384" s="56">
        <v>2040609</v>
      </c>
      <c r="B384" s="61" t="s">
        <v>302</v>
      </c>
      <c r="C384" s="61">
        <v>0</v>
      </c>
      <c r="D384" s="61">
        <v>0</v>
      </c>
      <c r="E384" s="143" t="str">
        <f t="shared" si="6"/>
        <v>-</v>
      </c>
    </row>
    <row r="385" spans="1:5" ht="16.5" customHeight="1">
      <c r="A385" s="56">
        <v>2040610</v>
      </c>
      <c r="B385" s="61" t="s">
        <v>303</v>
      </c>
      <c r="C385" s="61">
        <v>0</v>
      </c>
      <c r="D385" s="61"/>
      <c r="E385" s="143" t="str">
        <f t="shared" si="6"/>
        <v>-</v>
      </c>
    </row>
    <row r="386" spans="1:5" ht="16.5" customHeight="1">
      <c r="A386" s="56">
        <v>2040611</v>
      </c>
      <c r="B386" s="61" t="s">
        <v>304</v>
      </c>
      <c r="C386" s="61">
        <v>0</v>
      </c>
      <c r="D386" s="61"/>
      <c r="E386" s="143" t="str">
        <f t="shared" si="6"/>
        <v>-</v>
      </c>
    </row>
    <row r="387" spans="1:5" ht="16.5" customHeight="1">
      <c r="A387" s="56">
        <v>2040650</v>
      </c>
      <c r="B387" s="61" t="s">
        <v>68</v>
      </c>
      <c r="C387" s="61">
        <v>0</v>
      </c>
      <c r="D387" s="61">
        <v>0</v>
      </c>
      <c r="E387" s="143" t="str">
        <f t="shared" si="6"/>
        <v>-</v>
      </c>
    </row>
    <row r="388" spans="1:5" ht="16.5" customHeight="1">
      <c r="A388" s="56">
        <v>2040699</v>
      </c>
      <c r="B388" s="61" t="s">
        <v>305</v>
      </c>
      <c r="C388" s="61">
        <v>302</v>
      </c>
      <c r="D388" s="61">
        <v>196</v>
      </c>
      <c r="E388" s="143">
        <f t="shared" si="6"/>
        <v>1.5408163265306123</v>
      </c>
    </row>
    <row r="389" spans="1:5" ht="16.5" customHeight="1">
      <c r="A389" s="56">
        <v>20407</v>
      </c>
      <c r="B389" s="61" t="s">
        <v>306</v>
      </c>
      <c r="C389" s="61">
        <f>SUM(C390:C397)</f>
        <v>0</v>
      </c>
      <c r="D389" s="61">
        <v>0</v>
      </c>
      <c r="E389" s="143" t="str">
        <f aca="true" t="shared" si="7" ref="E389:E452">IF(D389=0,"-",C389/D389)</f>
        <v>-</v>
      </c>
    </row>
    <row r="390" spans="1:5" ht="16.5" customHeight="1">
      <c r="A390" s="56">
        <v>2040701</v>
      </c>
      <c r="B390" s="61" t="s">
        <v>59</v>
      </c>
      <c r="C390" s="61">
        <v>0</v>
      </c>
      <c r="D390" s="61">
        <v>0</v>
      </c>
      <c r="E390" s="143" t="str">
        <f t="shared" si="7"/>
        <v>-</v>
      </c>
    </row>
    <row r="391" spans="1:5" ht="16.5" customHeight="1">
      <c r="A391" s="56">
        <v>2040702</v>
      </c>
      <c r="B391" s="61" t="s">
        <v>60</v>
      </c>
      <c r="C391" s="61">
        <v>0</v>
      </c>
      <c r="D391" s="61">
        <v>0</v>
      </c>
      <c r="E391" s="143" t="str">
        <f t="shared" si="7"/>
        <v>-</v>
      </c>
    </row>
    <row r="392" spans="1:5" ht="16.5" customHeight="1">
      <c r="A392" s="56">
        <v>2040703</v>
      </c>
      <c r="B392" s="61" t="s">
        <v>61</v>
      </c>
      <c r="C392" s="61">
        <v>0</v>
      </c>
      <c r="D392" s="61">
        <v>0</v>
      </c>
      <c r="E392" s="143" t="str">
        <f t="shared" si="7"/>
        <v>-</v>
      </c>
    </row>
    <row r="393" spans="1:5" ht="16.5" customHeight="1">
      <c r="A393" s="56">
        <v>2040704</v>
      </c>
      <c r="B393" s="61" t="s">
        <v>307</v>
      </c>
      <c r="C393" s="61">
        <v>0</v>
      </c>
      <c r="D393" s="61">
        <v>0</v>
      </c>
      <c r="E393" s="143" t="str">
        <f t="shared" si="7"/>
        <v>-</v>
      </c>
    </row>
    <row r="394" spans="1:5" ht="16.5" customHeight="1">
      <c r="A394" s="56">
        <v>2040705</v>
      </c>
      <c r="B394" s="61" t="s">
        <v>308</v>
      </c>
      <c r="C394" s="61">
        <v>0</v>
      </c>
      <c r="D394" s="61">
        <v>0</v>
      </c>
      <c r="E394" s="143" t="str">
        <f t="shared" si="7"/>
        <v>-</v>
      </c>
    </row>
    <row r="395" spans="1:5" ht="16.5" customHeight="1">
      <c r="A395" s="56">
        <v>2040706</v>
      </c>
      <c r="B395" s="61" t="s">
        <v>309</v>
      </c>
      <c r="C395" s="61">
        <v>0</v>
      </c>
      <c r="D395" s="61">
        <v>0</v>
      </c>
      <c r="E395" s="143" t="str">
        <f t="shared" si="7"/>
        <v>-</v>
      </c>
    </row>
    <row r="396" spans="1:5" ht="16.5" customHeight="1">
      <c r="A396" s="56">
        <v>2040750</v>
      </c>
      <c r="B396" s="61" t="s">
        <v>68</v>
      </c>
      <c r="C396" s="61">
        <v>0</v>
      </c>
      <c r="D396" s="61">
        <v>0</v>
      </c>
      <c r="E396" s="143" t="str">
        <f t="shared" si="7"/>
        <v>-</v>
      </c>
    </row>
    <row r="397" spans="1:5" ht="16.5" customHeight="1">
      <c r="A397" s="56">
        <v>2040799</v>
      </c>
      <c r="B397" s="61" t="s">
        <v>310</v>
      </c>
      <c r="C397" s="61">
        <v>0</v>
      </c>
      <c r="D397" s="61">
        <v>0</v>
      </c>
      <c r="E397" s="143" t="str">
        <f t="shared" si="7"/>
        <v>-</v>
      </c>
    </row>
    <row r="398" spans="1:5" ht="16.5" customHeight="1">
      <c r="A398" s="56">
        <v>20408</v>
      </c>
      <c r="B398" s="61" t="s">
        <v>311</v>
      </c>
      <c r="C398" s="61">
        <f>SUM(C399:C406)</f>
        <v>2944</v>
      </c>
      <c r="D398" s="61">
        <v>1202</v>
      </c>
      <c r="E398" s="143">
        <f t="shared" si="7"/>
        <v>2.449251247920133</v>
      </c>
    </row>
    <row r="399" spans="1:5" ht="16.5" customHeight="1">
      <c r="A399" s="56">
        <v>2040801</v>
      </c>
      <c r="B399" s="61" t="s">
        <v>59</v>
      </c>
      <c r="C399" s="61">
        <v>860</v>
      </c>
      <c r="D399" s="61">
        <v>625</v>
      </c>
      <c r="E399" s="143">
        <f t="shared" si="7"/>
        <v>1.376</v>
      </c>
    </row>
    <row r="400" spans="1:5" ht="16.5" customHeight="1">
      <c r="A400" s="56">
        <v>2040802</v>
      </c>
      <c r="B400" s="61" t="s">
        <v>60</v>
      </c>
      <c r="C400" s="61">
        <v>837</v>
      </c>
      <c r="D400" s="61">
        <v>393</v>
      </c>
      <c r="E400" s="143">
        <f t="shared" si="7"/>
        <v>2.1297709923664123</v>
      </c>
    </row>
    <row r="401" spans="1:5" ht="16.5" customHeight="1">
      <c r="A401" s="56">
        <v>2040803</v>
      </c>
      <c r="B401" s="61" t="s">
        <v>61</v>
      </c>
      <c r="C401" s="61">
        <v>0</v>
      </c>
      <c r="D401" s="61">
        <v>0</v>
      </c>
      <c r="E401" s="143" t="str">
        <f t="shared" si="7"/>
        <v>-</v>
      </c>
    </row>
    <row r="402" spans="1:5" ht="16.5" customHeight="1">
      <c r="A402" s="56">
        <v>2040804</v>
      </c>
      <c r="B402" s="61" t="s">
        <v>312</v>
      </c>
      <c r="C402" s="61">
        <v>135</v>
      </c>
      <c r="D402" s="61">
        <v>110</v>
      </c>
      <c r="E402" s="143">
        <f t="shared" si="7"/>
        <v>1.2272727272727273</v>
      </c>
    </row>
    <row r="403" spans="1:5" ht="16.5" customHeight="1">
      <c r="A403" s="56">
        <v>2040805</v>
      </c>
      <c r="B403" s="61" t="s">
        <v>313</v>
      </c>
      <c r="C403" s="61">
        <v>42</v>
      </c>
      <c r="D403" s="61">
        <v>34</v>
      </c>
      <c r="E403" s="143">
        <f t="shared" si="7"/>
        <v>1.2352941176470589</v>
      </c>
    </row>
    <row r="404" spans="1:5" ht="16.5" customHeight="1">
      <c r="A404" s="56">
        <v>2040806</v>
      </c>
      <c r="B404" s="61" t="s">
        <v>314</v>
      </c>
      <c r="C404" s="61">
        <v>1060</v>
      </c>
      <c r="D404" s="61">
        <v>40</v>
      </c>
      <c r="E404" s="143">
        <f t="shared" si="7"/>
        <v>26.5</v>
      </c>
    </row>
    <row r="405" spans="1:5" ht="16.5" customHeight="1">
      <c r="A405" s="56">
        <v>2040850</v>
      </c>
      <c r="B405" s="61" t="s">
        <v>68</v>
      </c>
      <c r="C405" s="61">
        <v>0</v>
      </c>
      <c r="D405" s="61">
        <v>0</v>
      </c>
      <c r="E405" s="143" t="str">
        <f t="shared" si="7"/>
        <v>-</v>
      </c>
    </row>
    <row r="406" spans="1:5" ht="16.5" customHeight="1">
      <c r="A406" s="56">
        <v>2040899</v>
      </c>
      <c r="B406" s="61" t="s">
        <v>315</v>
      </c>
      <c r="C406" s="61">
        <v>10</v>
      </c>
      <c r="D406" s="61">
        <v>0</v>
      </c>
      <c r="E406" s="143" t="str">
        <f t="shared" si="7"/>
        <v>-</v>
      </c>
    </row>
    <row r="407" spans="1:5" ht="16.5" customHeight="1">
      <c r="A407" s="56">
        <v>20409</v>
      </c>
      <c r="B407" s="61" t="s">
        <v>316</v>
      </c>
      <c r="C407" s="61">
        <f>SUM(C408:C414)</f>
        <v>0</v>
      </c>
      <c r="D407" s="61">
        <v>0</v>
      </c>
      <c r="E407" s="143" t="str">
        <f t="shared" si="7"/>
        <v>-</v>
      </c>
    </row>
    <row r="408" spans="1:5" ht="16.5" customHeight="1">
      <c r="A408" s="56">
        <v>2040901</v>
      </c>
      <c r="B408" s="61" t="s">
        <v>59</v>
      </c>
      <c r="C408" s="61">
        <v>0</v>
      </c>
      <c r="D408" s="61">
        <v>0</v>
      </c>
      <c r="E408" s="143" t="str">
        <f t="shared" si="7"/>
        <v>-</v>
      </c>
    </row>
    <row r="409" spans="1:5" ht="16.5" customHeight="1">
      <c r="A409" s="56">
        <v>2040902</v>
      </c>
      <c r="B409" s="61" t="s">
        <v>60</v>
      </c>
      <c r="C409" s="61">
        <v>0</v>
      </c>
      <c r="D409" s="61">
        <v>0</v>
      </c>
      <c r="E409" s="143" t="str">
        <f t="shared" si="7"/>
        <v>-</v>
      </c>
    </row>
    <row r="410" spans="1:5" ht="16.5" customHeight="1">
      <c r="A410" s="56">
        <v>2040903</v>
      </c>
      <c r="B410" s="61" t="s">
        <v>61</v>
      </c>
      <c r="C410" s="61">
        <v>0</v>
      </c>
      <c r="D410" s="61">
        <v>0</v>
      </c>
      <c r="E410" s="143" t="str">
        <f t="shared" si="7"/>
        <v>-</v>
      </c>
    </row>
    <row r="411" spans="1:5" ht="16.5" customHeight="1">
      <c r="A411" s="56">
        <v>2040904</v>
      </c>
      <c r="B411" s="61" t="s">
        <v>317</v>
      </c>
      <c r="C411" s="61">
        <v>0</v>
      </c>
      <c r="D411" s="61">
        <v>0</v>
      </c>
      <c r="E411" s="143" t="str">
        <f t="shared" si="7"/>
        <v>-</v>
      </c>
    </row>
    <row r="412" spans="1:5" ht="16.5" customHeight="1">
      <c r="A412" s="56">
        <v>2040905</v>
      </c>
      <c r="B412" s="61" t="s">
        <v>318</v>
      </c>
      <c r="C412" s="61">
        <v>0</v>
      </c>
      <c r="D412" s="61">
        <v>0</v>
      </c>
      <c r="E412" s="143" t="str">
        <f t="shared" si="7"/>
        <v>-</v>
      </c>
    </row>
    <row r="413" spans="1:5" ht="16.5" customHeight="1">
      <c r="A413" s="56">
        <v>2040950</v>
      </c>
      <c r="B413" s="61" t="s">
        <v>68</v>
      </c>
      <c r="C413" s="61">
        <v>0</v>
      </c>
      <c r="D413" s="61">
        <v>0</v>
      </c>
      <c r="E413" s="143" t="str">
        <f t="shared" si="7"/>
        <v>-</v>
      </c>
    </row>
    <row r="414" spans="1:5" ht="16.5" customHeight="1">
      <c r="A414" s="56">
        <v>2040999</v>
      </c>
      <c r="B414" s="61" t="s">
        <v>319</v>
      </c>
      <c r="C414" s="61">
        <v>0</v>
      </c>
      <c r="D414" s="61">
        <v>0</v>
      </c>
      <c r="E414" s="143" t="str">
        <f t="shared" si="7"/>
        <v>-</v>
      </c>
    </row>
    <row r="415" spans="1:5" ht="16.5" customHeight="1">
      <c r="A415" s="56">
        <v>20410</v>
      </c>
      <c r="B415" s="61" t="s">
        <v>320</v>
      </c>
      <c r="C415" s="61">
        <f>SUM(C416:C422)</f>
        <v>0</v>
      </c>
      <c r="D415" s="61">
        <v>0</v>
      </c>
      <c r="E415" s="143" t="str">
        <f t="shared" si="7"/>
        <v>-</v>
      </c>
    </row>
    <row r="416" spans="1:5" ht="16.5" customHeight="1">
      <c r="A416" s="56">
        <v>2041001</v>
      </c>
      <c r="B416" s="61" t="s">
        <v>59</v>
      </c>
      <c r="C416" s="61">
        <v>0</v>
      </c>
      <c r="D416" s="61">
        <v>0</v>
      </c>
      <c r="E416" s="143" t="str">
        <f t="shared" si="7"/>
        <v>-</v>
      </c>
    </row>
    <row r="417" spans="1:5" ht="16.5" customHeight="1">
      <c r="A417" s="56">
        <v>2041002</v>
      </c>
      <c r="B417" s="61" t="s">
        <v>60</v>
      </c>
      <c r="C417" s="61">
        <v>0</v>
      </c>
      <c r="D417" s="61">
        <v>0</v>
      </c>
      <c r="E417" s="143" t="str">
        <f t="shared" si="7"/>
        <v>-</v>
      </c>
    </row>
    <row r="418" spans="1:5" ht="16.5" customHeight="1">
      <c r="A418" s="56">
        <v>2041003</v>
      </c>
      <c r="B418" s="61" t="s">
        <v>321</v>
      </c>
      <c r="C418" s="61">
        <v>0</v>
      </c>
      <c r="D418" s="61">
        <v>0</v>
      </c>
      <c r="E418" s="143" t="str">
        <f t="shared" si="7"/>
        <v>-</v>
      </c>
    </row>
    <row r="419" spans="1:5" ht="16.5" customHeight="1">
      <c r="A419" s="56">
        <v>2041004</v>
      </c>
      <c r="B419" s="61" t="s">
        <v>322</v>
      </c>
      <c r="C419" s="61">
        <v>0</v>
      </c>
      <c r="D419" s="61">
        <v>0</v>
      </c>
      <c r="E419" s="143" t="str">
        <f t="shared" si="7"/>
        <v>-</v>
      </c>
    </row>
    <row r="420" spans="1:5" ht="16.5" customHeight="1">
      <c r="A420" s="56">
        <v>2041005</v>
      </c>
      <c r="B420" s="61" t="s">
        <v>323</v>
      </c>
      <c r="C420" s="61">
        <v>0</v>
      </c>
      <c r="D420" s="61">
        <v>0</v>
      </c>
      <c r="E420" s="143" t="str">
        <f t="shared" si="7"/>
        <v>-</v>
      </c>
    </row>
    <row r="421" spans="1:5" ht="16.5" customHeight="1">
      <c r="A421" s="56">
        <v>2041006</v>
      </c>
      <c r="B421" s="61" t="s">
        <v>276</v>
      </c>
      <c r="C421" s="61">
        <v>0</v>
      </c>
      <c r="D421" s="61">
        <v>0</v>
      </c>
      <c r="E421" s="143" t="str">
        <f t="shared" si="7"/>
        <v>-</v>
      </c>
    </row>
    <row r="422" spans="1:5" ht="16.5" customHeight="1">
      <c r="A422" s="56">
        <v>2041099</v>
      </c>
      <c r="B422" s="61" t="s">
        <v>324</v>
      </c>
      <c r="C422" s="61">
        <v>0</v>
      </c>
      <c r="D422" s="61">
        <v>0</v>
      </c>
      <c r="E422" s="143" t="str">
        <f t="shared" si="7"/>
        <v>-</v>
      </c>
    </row>
    <row r="423" spans="1:5" ht="16.5" customHeight="1">
      <c r="A423" s="56">
        <v>20411</v>
      </c>
      <c r="B423" s="61" t="s">
        <v>325</v>
      </c>
      <c r="C423" s="61">
        <f>SUM(C424:C431)</f>
        <v>0</v>
      </c>
      <c r="D423" s="61">
        <v>0</v>
      </c>
      <c r="E423" s="143" t="str">
        <f t="shared" si="7"/>
        <v>-</v>
      </c>
    </row>
    <row r="424" spans="1:5" ht="16.5" customHeight="1">
      <c r="A424" s="56">
        <v>2041101</v>
      </c>
      <c r="B424" s="61" t="s">
        <v>326</v>
      </c>
      <c r="C424" s="61">
        <v>0</v>
      </c>
      <c r="D424" s="61"/>
      <c r="E424" s="143" t="str">
        <f t="shared" si="7"/>
        <v>-</v>
      </c>
    </row>
    <row r="425" spans="1:5" ht="16.5" customHeight="1">
      <c r="A425" s="56">
        <v>2041102</v>
      </c>
      <c r="B425" s="61" t="s">
        <v>59</v>
      </c>
      <c r="C425" s="61">
        <v>0</v>
      </c>
      <c r="D425" s="61"/>
      <c r="E425" s="143" t="str">
        <f t="shared" si="7"/>
        <v>-</v>
      </c>
    </row>
    <row r="426" spans="1:5" ht="16.5" customHeight="1">
      <c r="A426" s="56">
        <v>2041103</v>
      </c>
      <c r="B426" s="61" t="s">
        <v>327</v>
      </c>
      <c r="C426" s="61">
        <v>0</v>
      </c>
      <c r="D426" s="61"/>
      <c r="E426" s="143" t="str">
        <f t="shared" si="7"/>
        <v>-</v>
      </c>
    </row>
    <row r="427" spans="1:5" ht="16.5" customHeight="1">
      <c r="A427" s="56">
        <v>2041104</v>
      </c>
      <c r="B427" s="61" t="s">
        <v>328</v>
      </c>
      <c r="C427" s="61">
        <v>0</v>
      </c>
      <c r="D427" s="61"/>
      <c r="E427" s="143" t="str">
        <f t="shared" si="7"/>
        <v>-</v>
      </c>
    </row>
    <row r="428" spans="1:5" ht="16.5" customHeight="1">
      <c r="A428" s="56">
        <v>2041105</v>
      </c>
      <c r="B428" s="61" t="s">
        <v>329</v>
      </c>
      <c r="C428" s="61">
        <v>0</v>
      </c>
      <c r="D428" s="61"/>
      <c r="E428" s="143" t="str">
        <f t="shared" si="7"/>
        <v>-</v>
      </c>
    </row>
    <row r="429" spans="1:5" ht="16.5" customHeight="1">
      <c r="A429" s="56">
        <v>2041106</v>
      </c>
      <c r="B429" s="61" t="s">
        <v>330</v>
      </c>
      <c r="C429" s="61">
        <v>0</v>
      </c>
      <c r="D429" s="61"/>
      <c r="E429" s="143" t="str">
        <f t="shared" si="7"/>
        <v>-</v>
      </c>
    </row>
    <row r="430" spans="1:5" ht="16.5" customHeight="1">
      <c r="A430" s="56">
        <v>2041107</v>
      </c>
      <c r="B430" s="61" t="s">
        <v>331</v>
      </c>
      <c r="C430" s="61">
        <v>0</v>
      </c>
      <c r="D430" s="61"/>
      <c r="E430" s="143" t="str">
        <f t="shared" si="7"/>
        <v>-</v>
      </c>
    </row>
    <row r="431" spans="1:5" ht="16.5" customHeight="1">
      <c r="A431" s="56">
        <v>2041108</v>
      </c>
      <c r="B431" s="61" t="s">
        <v>332</v>
      </c>
      <c r="C431" s="61">
        <v>0</v>
      </c>
      <c r="D431" s="61"/>
      <c r="E431" s="143" t="str">
        <f t="shared" si="7"/>
        <v>-</v>
      </c>
    </row>
    <row r="432" spans="1:5" ht="16.5" customHeight="1">
      <c r="A432" s="56">
        <v>20499</v>
      </c>
      <c r="B432" s="61" t="s">
        <v>333</v>
      </c>
      <c r="C432" s="61">
        <f>C433+C434</f>
        <v>337</v>
      </c>
      <c r="D432" s="61">
        <v>86</v>
      </c>
      <c r="E432" s="143">
        <f t="shared" si="7"/>
        <v>3.9186046511627906</v>
      </c>
    </row>
    <row r="433" spans="1:5" ht="16.5" customHeight="1">
      <c r="A433" s="56">
        <v>2049901</v>
      </c>
      <c r="B433" s="61" t="s">
        <v>334</v>
      </c>
      <c r="C433" s="61">
        <v>337</v>
      </c>
      <c r="D433" s="61">
        <v>86</v>
      </c>
      <c r="E433" s="143">
        <f t="shared" si="7"/>
        <v>3.9186046511627906</v>
      </c>
    </row>
    <row r="434" spans="1:5" ht="16.5" customHeight="1">
      <c r="A434" s="56">
        <v>2049902</v>
      </c>
      <c r="B434" s="61" t="s">
        <v>335</v>
      </c>
      <c r="C434" s="61">
        <v>0</v>
      </c>
      <c r="D434" s="61">
        <v>0</v>
      </c>
      <c r="E434" s="143" t="str">
        <f t="shared" si="7"/>
        <v>-</v>
      </c>
    </row>
    <row r="435" spans="1:5" ht="16.5" customHeight="1">
      <c r="A435" s="56">
        <v>205</v>
      </c>
      <c r="B435" s="61" t="s">
        <v>336</v>
      </c>
      <c r="C435" s="61">
        <f>SUM(C436,C441,C450,C457,C463,C467,C471,C475,C481,C488)</f>
        <v>95433</v>
      </c>
      <c r="D435" s="61">
        <v>94278</v>
      </c>
      <c r="E435" s="143">
        <f t="shared" si="7"/>
        <v>1.0122510023547382</v>
      </c>
    </row>
    <row r="436" spans="1:5" ht="16.5" customHeight="1">
      <c r="A436" s="56">
        <v>20501</v>
      </c>
      <c r="B436" s="61" t="s">
        <v>337</v>
      </c>
      <c r="C436" s="61">
        <f>SUM(C437:C440)</f>
        <v>2110</v>
      </c>
      <c r="D436" s="61">
        <v>1445</v>
      </c>
      <c r="E436" s="143">
        <f t="shared" si="7"/>
        <v>1.4602076124567474</v>
      </c>
    </row>
    <row r="437" spans="1:5" ht="16.5" customHeight="1">
      <c r="A437" s="56">
        <v>2050101</v>
      </c>
      <c r="B437" s="61" t="s">
        <v>59</v>
      </c>
      <c r="C437" s="61">
        <v>1121</v>
      </c>
      <c r="D437" s="61">
        <v>802</v>
      </c>
      <c r="E437" s="143">
        <f t="shared" si="7"/>
        <v>1.3977556109725686</v>
      </c>
    </row>
    <row r="438" spans="1:5" ht="16.5" customHeight="1">
      <c r="A438" s="56">
        <v>2050102</v>
      </c>
      <c r="B438" s="61" t="s">
        <v>60</v>
      </c>
      <c r="C438" s="61">
        <v>526</v>
      </c>
      <c r="D438" s="61">
        <v>473</v>
      </c>
      <c r="E438" s="143">
        <f t="shared" si="7"/>
        <v>1.1120507399577166</v>
      </c>
    </row>
    <row r="439" spans="1:5" ht="16.5" customHeight="1">
      <c r="A439" s="56">
        <v>2050103</v>
      </c>
      <c r="B439" s="61" t="s">
        <v>61</v>
      </c>
      <c r="C439" s="61">
        <v>0</v>
      </c>
      <c r="D439" s="61">
        <v>0</v>
      </c>
      <c r="E439" s="143" t="str">
        <f t="shared" si="7"/>
        <v>-</v>
      </c>
    </row>
    <row r="440" spans="1:5" ht="16.5" customHeight="1">
      <c r="A440" s="56">
        <v>2050199</v>
      </c>
      <c r="B440" s="61" t="s">
        <v>338</v>
      </c>
      <c r="C440" s="61">
        <v>463</v>
      </c>
      <c r="D440" s="61">
        <v>170</v>
      </c>
      <c r="E440" s="143">
        <f t="shared" si="7"/>
        <v>2.723529411764706</v>
      </c>
    </row>
    <row r="441" spans="1:5" ht="16.5" customHeight="1">
      <c r="A441" s="56">
        <v>20502</v>
      </c>
      <c r="B441" s="61" t="s">
        <v>339</v>
      </c>
      <c r="C441" s="61">
        <f>SUM(C442:C449)</f>
        <v>29886</v>
      </c>
      <c r="D441" s="61">
        <v>22763</v>
      </c>
      <c r="E441" s="143">
        <f t="shared" si="7"/>
        <v>1.3129200896191187</v>
      </c>
    </row>
    <row r="442" spans="1:5" ht="16.5" customHeight="1">
      <c r="A442" s="56">
        <v>2050201</v>
      </c>
      <c r="B442" s="61" t="s">
        <v>340</v>
      </c>
      <c r="C442" s="61">
        <v>1566</v>
      </c>
      <c r="D442" s="61">
        <v>1201</v>
      </c>
      <c r="E442" s="143">
        <f t="shared" si="7"/>
        <v>1.3039134054954205</v>
      </c>
    </row>
    <row r="443" spans="1:5" ht="16.5" customHeight="1">
      <c r="A443" s="56">
        <v>2050202</v>
      </c>
      <c r="B443" s="61" t="s">
        <v>341</v>
      </c>
      <c r="C443" s="61">
        <v>2991</v>
      </c>
      <c r="D443" s="61">
        <v>2098</v>
      </c>
      <c r="E443" s="143">
        <f t="shared" si="7"/>
        <v>1.4256434699714013</v>
      </c>
    </row>
    <row r="444" spans="1:5" ht="16.5" customHeight="1">
      <c r="A444" s="56">
        <v>2050203</v>
      </c>
      <c r="B444" s="61" t="s">
        <v>342</v>
      </c>
      <c r="C444" s="61">
        <v>10534</v>
      </c>
      <c r="D444" s="61">
        <v>7057</v>
      </c>
      <c r="E444" s="143">
        <f t="shared" si="7"/>
        <v>1.492702281422701</v>
      </c>
    </row>
    <row r="445" spans="1:5" ht="16.5" customHeight="1">
      <c r="A445" s="56">
        <v>2050204</v>
      </c>
      <c r="B445" s="61" t="s">
        <v>343</v>
      </c>
      <c r="C445" s="61">
        <v>7473</v>
      </c>
      <c r="D445" s="61">
        <v>5521</v>
      </c>
      <c r="E445" s="143">
        <f t="shared" si="7"/>
        <v>1.3535591378373484</v>
      </c>
    </row>
    <row r="446" spans="1:5" ht="16.5" customHeight="1">
      <c r="A446" s="56">
        <v>2050205</v>
      </c>
      <c r="B446" s="61" t="s">
        <v>344</v>
      </c>
      <c r="C446" s="61">
        <v>550</v>
      </c>
      <c r="D446" s="61">
        <v>1060</v>
      </c>
      <c r="E446" s="143">
        <f t="shared" si="7"/>
        <v>0.5188679245283019</v>
      </c>
    </row>
    <row r="447" spans="1:5" ht="16.5" customHeight="1">
      <c r="A447" s="56">
        <v>2050206</v>
      </c>
      <c r="B447" s="61" t="s">
        <v>345</v>
      </c>
      <c r="C447" s="61">
        <v>0</v>
      </c>
      <c r="D447" s="61">
        <v>0</v>
      </c>
      <c r="E447" s="143" t="str">
        <f t="shared" si="7"/>
        <v>-</v>
      </c>
    </row>
    <row r="448" spans="1:5" ht="16.5" customHeight="1">
      <c r="A448" s="56">
        <v>2050207</v>
      </c>
      <c r="B448" s="61" t="s">
        <v>346</v>
      </c>
      <c r="C448" s="61">
        <v>0</v>
      </c>
      <c r="D448" s="61">
        <v>0</v>
      </c>
      <c r="E448" s="143" t="str">
        <f t="shared" si="7"/>
        <v>-</v>
      </c>
    </row>
    <row r="449" spans="1:5" ht="16.5" customHeight="1">
      <c r="A449" s="56">
        <v>2050299</v>
      </c>
      <c r="B449" s="61" t="s">
        <v>347</v>
      </c>
      <c r="C449" s="61">
        <v>6772</v>
      </c>
      <c r="D449" s="61">
        <v>5826</v>
      </c>
      <c r="E449" s="143">
        <f t="shared" si="7"/>
        <v>1.162375557844147</v>
      </c>
    </row>
    <row r="450" spans="1:5" ht="16.5" customHeight="1">
      <c r="A450" s="56">
        <v>20503</v>
      </c>
      <c r="B450" s="61" t="s">
        <v>348</v>
      </c>
      <c r="C450" s="61">
        <f>SUM(C451:C456)</f>
        <v>11807</v>
      </c>
      <c r="D450" s="61">
        <v>14864</v>
      </c>
      <c r="E450" s="143">
        <f t="shared" si="7"/>
        <v>0.7943353067814855</v>
      </c>
    </row>
    <row r="451" spans="1:5" ht="16.5" customHeight="1">
      <c r="A451" s="56">
        <v>2050301</v>
      </c>
      <c r="B451" s="61" t="s">
        <v>349</v>
      </c>
      <c r="C451" s="61">
        <v>0</v>
      </c>
      <c r="D451" s="61">
        <v>0</v>
      </c>
      <c r="E451" s="143" t="str">
        <f t="shared" si="7"/>
        <v>-</v>
      </c>
    </row>
    <row r="452" spans="1:5" ht="16.5" customHeight="1">
      <c r="A452" s="56">
        <v>2050302</v>
      </c>
      <c r="B452" s="61" t="s">
        <v>350</v>
      </c>
      <c r="C452" s="61">
        <v>149</v>
      </c>
      <c r="D452" s="61">
        <v>1152</v>
      </c>
      <c r="E452" s="143">
        <f t="shared" si="7"/>
        <v>0.1293402777777778</v>
      </c>
    </row>
    <row r="453" spans="1:5" ht="16.5" customHeight="1">
      <c r="A453" s="56">
        <v>2050303</v>
      </c>
      <c r="B453" s="61" t="s">
        <v>351</v>
      </c>
      <c r="C453" s="61">
        <v>0</v>
      </c>
      <c r="D453" s="61">
        <v>5</v>
      </c>
      <c r="E453" s="143">
        <f aca="true" t="shared" si="8" ref="E453:E516">IF(D453=0,"-",C453/D453)</f>
        <v>0</v>
      </c>
    </row>
    <row r="454" spans="1:5" ht="16.5" customHeight="1">
      <c r="A454" s="56">
        <v>2050304</v>
      </c>
      <c r="B454" s="61" t="s">
        <v>352</v>
      </c>
      <c r="C454" s="61">
        <v>30</v>
      </c>
      <c r="D454" s="61">
        <v>81</v>
      </c>
      <c r="E454" s="143">
        <f t="shared" si="8"/>
        <v>0.37037037037037035</v>
      </c>
    </row>
    <row r="455" spans="1:5" ht="16.5" customHeight="1">
      <c r="A455" s="56">
        <v>2050305</v>
      </c>
      <c r="B455" s="61" t="s">
        <v>353</v>
      </c>
      <c r="C455" s="61">
        <v>7952</v>
      </c>
      <c r="D455" s="61">
        <v>9519</v>
      </c>
      <c r="E455" s="143">
        <f t="shared" si="8"/>
        <v>0.8353818678432609</v>
      </c>
    </row>
    <row r="456" spans="1:5" ht="16.5" customHeight="1">
      <c r="A456" s="56">
        <v>2050399</v>
      </c>
      <c r="B456" s="61" t="s">
        <v>354</v>
      </c>
      <c r="C456" s="61">
        <v>3676</v>
      </c>
      <c r="D456" s="61">
        <v>4107</v>
      </c>
      <c r="E456" s="143">
        <f t="shared" si="8"/>
        <v>0.8950572193815437</v>
      </c>
    </row>
    <row r="457" spans="1:5" ht="16.5" customHeight="1">
      <c r="A457" s="56">
        <v>20504</v>
      </c>
      <c r="B457" s="61" t="s">
        <v>355</v>
      </c>
      <c r="C457" s="61">
        <f>SUM(C458:C462)</f>
        <v>10</v>
      </c>
      <c r="D457" s="61">
        <v>80</v>
      </c>
      <c r="E457" s="143">
        <f t="shared" si="8"/>
        <v>0.125</v>
      </c>
    </row>
    <row r="458" spans="1:5" ht="16.5" customHeight="1">
      <c r="A458" s="56">
        <v>2050401</v>
      </c>
      <c r="B458" s="61" t="s">
        <v>356</v>
      </c>
      <c r="C458" s="61">
        <v>0</v>
      </c>
      <c r="D458" s="61">
        <v>0</v>
      </c>
      <c r="E458" s="143" t="str">
        <f t="shared" si="8"/>
        <v>-</v>
      </c>
    </row>
    <row r="459" spans="1:5" ht="16.5" customHeight="1">
      <c r="A459" s="56">
        <v>2050402</v>
      </c>
      <c r="B459" s="61" t="s">
        <v>357</v>
      </c>
      <c r="C459" s="61">
        <v>0</v>
      </c>
      <c r="D459" s="61">
        <v>0</v>
      </c>
      <c r="E459" s="143" t="str">
        <f t="shared" si="8"/>
        <v>-</v>
      </c>
    </row>
    <row r="460" spans="1:5" ht="16.5" customHeight="1">
      <c r="A460" s="56">
        <v>2050403</v>
      </c>
      <c r="B460" s="61" t="s">
        <v>358</v>
      </c>
      <c r="C460" s="61">
        <v>0</v>
      </c>
      <c r="D460" s="61">
        <v>75</v>
      </c>
      <c r="E460" s="143">
        <f t="shared" si="8"/>
        <v>0</v>
      </c>
    </row>
    <row r="461" spans="1:5" ht="16.5" customHeight="1">
      <c r="A461" s="56">
        <v>2050404</v>
      </c>
      <c r="B461" s="61" t="s">
        <v>359</v>
      </c>
      <c r="C461" s="61">
        <v>2</v>
      </c>
      <c r="D461" s="61">
        <v>0</v>
      </c>
      <c r="E461" s="143" t="str">
        <f t="shared" si="8"/>
        <v>-</v>
      </c>
    </row>
    <row r="462" spans="1:5" ht="16.5" customHeight="1">
      <c r="A462" s="56">
        <v>2050499</v>
      </c>
      <c r="B462" s="61" t="s">
        <v>360</v>
      </c>
      <c r="C462" s="61">
        <v>8</v>
      </c>
      <c r="D462" s="61">
        <v>5</v>
      </c>
      <c r="E462" s="143">
        <f t="shared" si="8"/>
        <v>1.6</v>
      </c>
    </row>
    <row r="463" spans="1:5" ht="16.5" customHeight="1">
      <c r="A463" s="56">
        <v>20505</v>
      </c>
      <c r="B463" s="61" t="s">
        <v>361</v>
      </c>
      <c r="C463" s="61">
        <f>SUM(C464:C466)</f>
        <v>511</v>
      </c>
      <c r="D463" s="61">
        <v>19</v>
      </c>
      <c r="E463" s="143">
        <f t="shared" si="8"/>
        <v>26.894736842105264</v>
      </c>
    </row>
    <row r="464" spans="1:5" ht="16.5" customHeight="1">
      <c r="A464" s="56">
        <v>2050501</v>
      </c>
      <c r="B464" s="61" t="s">
        <v>362</v>
      </c>
      <c r="C464" s="61">
        <v>501</v>
      </c>
      <c r="D464" s="61">
        <v>19</v>
      </c>
      <c r="E464" s="143">
        <f t="shared" si="8"/>
        <v>26.36842105263158</v>
      </c>
    </row>
    <row r="465" spans="1:5" ht="16.5" customHeight="1">
      <c r="A465" s="56">
        <v>2050502</v>
      </c>
      <c r="B465" s="61" t="s">
        <v>363</v>
      </c>
      <c r="C465" s="61">
        <v>0</v>
      </c>
      <c r="D465" s="61">
        <v>0</v>
      </c>
      <c r="E465" s="143" t="str">
        <f t="shared" si="8"/>
        <v>-</v>
      </c>
    </row>
    <row r="466" spans="1:5" ht="16.5" customHeight="1">
      <c r="A466" s="56">
        <v>2050599</v>
      </c>
      <c r="B466" s="61" t="s">
        <v>364</v>
      </c>
      <c r="C466" s="61">
        <v>10</v>
      </c>
      <c r="D466" s="61">
        <v>0</v>
      </c>
      <c r="E466" s="143" t="str">
        <f t="shared" si="8"/>
        <v>-</v>
      </c>
    </row>
    <row r="467" spans="1:5" ht="16.5" customHeight="1">
      <c r="A467" s="56">
        <v>20506</v>
      </c>
      <c r="B467" s="61" t="s">
        <v>365</v>
      </c>
      <c r="C467" s="61">
        <f>SUM(C468:C470)</f>
        <v>0</v>
      </c>
      <c r="D467" s="61">
        <v>0</v>
      </c>
      <c r="E467" s="143" t="str">
        <f t="shared" si="8"/>
        <v>-</v>
      </c>
    </row>
    <row r="468" spans="1:5" ht="16.5" customHeight="1">
      <c r="A468" s="56">
        <v>2050601</v>
      </c>
      <c r="B468" s="61" t="s">
        <v>366</v>
      </c>
      <c r="C468" s="61">
        <v>0</v>
      </c>
      <c r="D468" s="61">
        <v>0</v>
      </c>
      <c r="E468" s="143" t="str">
        <f t="shared" si="8"/>
        <v>-</v>
      </c>
    </row>
    <row r="469" spans="1:5" ht="16.5" customHeight="1">
      <c r="A469" s="56">
        <v>2050602</v>
      </c>
      <c r="B469" s="61" t="s">
        <v>367</v>
      </c>
      <c r="C469" s="61">
        <v>0</v>
      </c>
      <c r="D469" s="61">
        <v>0</v>
      </c>
      <c r="E469" s="143" t="str">
        <f t="shared" si="8"/>
        <v>-</v>
      </c>
    </row>
    <row r="470" spans="1:5" ht="16.5" customHeight="1">
      <c r="A470" s="56">
        <v>2050699</v>
      </c>
      <c r="B470" s="61" t="s">
        <v>368</v>
      </c>
      <c r="C470" s="61">
        <v>0</v>
      </c>
      <c r="D470" s="61">
        <v>0</v>
      </c>
      <c r="E470" s="143" t="str">
        <f t="shared" si="8"/>
        <v>-</v>
      </c>
    </row>
    <row r="471" spans="1:5" ht="16.5" customHeight="1">
      <c r="A471" s="56">
        <v>20507</v>
      </c>
      <c r="B471" s="61" t="s">
        <v>369</v>
      </c>
      <c r="C471" s="61">
        <f>SUM(C472:C474)</f>
        <v>320</v>
      </c>
      <c r="D471" s="61">
        <v>248</v>
      </c>
      <c r="E471" s="143">
        <f t="shared" si="8"/>
        <v>1.2903225806451613</v>
      </c>
    </row>
    <row r="472" spans="1:5" ht="16.5" customHeight="1">
      <c r="A472" s="56">
        <v>2050701</v>
      </c>
      <c r="B472" s="61" t="s">
        <v>370</v>
      </c>
      <c r="C472" s="61">
        <v>320</v>
      </c>
      <c r="D472" s="61">
        <v>248</v>
      </c>
      <c r="E472" s="143">
        <f t="shared" si="8"/>
        <v>1.2903225806451613</v>
      </c>
    </row>
    <row r="473" spans="1:5" ht="16.5" customHeight="1">
      <c r="A473" s="56">
        <v>2050702</v>
      </c>
      <c r="B473" s="61" t="s">
        <v>371</v>
      </c>
      <c r="C473" s="61">
        <v>0</v>
      </c>
      <c r="D473" s="61">
        <v>0</v>
      </c>
      <c r="E473" s="143" t="str">
        <f t="shared" si="8"/>
        <v>-</v>
      </c>
    </row>
    <row r="474" spans="1:5" ht="16.5" customHeight="1">
      <c r="A474" s="56">
        <v>2050799</v>
      </c>
      <c r="B474" s="61" t="s">
        <v>372</v>
      </c>
      <c r="C474" s="61">
        <v>0</v>
      </c>
      <c r="D474" s="61">
        <v>0</v>
      </c>
      <c r="E474" s="143" t="str">
        <f t="shared" si="8"/>
        <v>-</v>
      </c>
    </row>
    <row r="475" spans="1:5" ht="16.5" customHeight="1">
      <c r="A475" s="56">
        <v>20508</v>
      </c>
      <c r="B475" s="61" t="s">
        <v>373</v>
      </c>
      <c r="C475" s="61">
        <f>SUM(C476:C480)</f>
        <v>2232</v>
      </c>
      <c r="D475" s="61">
        <v>1567</v>
      </c>
      <c r="E475" s="143">
        <f t="shared" si="8"/>
        <v>1.4243777919591576</v>
      </c>
    </row>
    <row r="476" spans="1:5" ht="16.5" customHeight="1">
      <c r="A476" s="56">
        <v>2050801</v>
      </c>
      <c r="B476" s="61" t="s">
        <v>374</v>
      </c>
      <c r="C476" s="61">
        <v>0</v>
      </c>
      <c r="D476" s="61">
        <v>0</v>
      </c>
      <c r="E476" s="143" t="str">
        <f t="shared" si="8"/>
        <v>-</v>
      </c>
    </row>
    <row r="477" spans="1:5" ht="16.5" customHeight="1">
      <c r="A477" s="56">
        <v>2050802</v>
      </c>
      <c r="B477" s="61" t="s">
        <v>375</v>
      </c>
      <c r="C477" s="61">
        <v>2225</v>
      </c>
      <c r="D477" s="61">
        <v>1560</v>
      </c>
      <c r="E477" s="143">
        <f t="shared" si="8"/>
        <v>1.4262820512820513</v>
      </c>
    </row>
    <row r="478" spans="1:5" ht="16.5" customHeight="1">
      <c r="A478" s="56">
        <v>2050803</v>
      </c>
      <c r="B478" s="61" t="s">
        <v>376</v>
      </c>
      <c r="C478" s="61">
        <v>7</v>
      </c>
      <c r="D478" s="61">
        <v>7</v>
      </c>
      <c r="E478" s="143">
        <f t="shared" si="8"/>
        <v>1</v>
      </c>
    </row>
    <row r="479" spans="1:5" ht="16.5" customHeight="1">
      <c r="A479" s="56">
        <v>2050804</v>
      </c>
      <c r="B479" s="61" t="s">
        <v>377</v>
      </c>
      <c r="C479" s="61">
        <v>0</v>
      </c>
      <c r="D479" s="61">
        <v>0</v>
      </c>
      <c r="E479" s="143" t="str">
        <f t="shared" si="8"/>
        <v>-</v>
      </c>
    </row>
    <row r="480" spans="1:5" ht="16.5" customHeight="1">
      <c r="A480" s="56">
        <v>2050899</v>
      </c>
      <c r="B480" s="61" t="s">
        <v>378</v>
      </c>
      <c r="C480" s="61">
        <v>0</v>
      </c>
      <c r="D480" s="61">
        <v>0</v>
      </c>
      <c r="E480" s="143" t="str">
        <f t="shared" si="8"/>
        <v>-</v>
      </c>
    </row>
    <row r="481" spans="1:5" ht="16.5" customHeight="1">
      <c r="A481" s="56">
        <v>20509</v>
      </c>
      <c r="B481" s="61" t="s">
        <v>379</v>
      </c>
      <c r="C481" s="61">
        <f>SUM(C482:C487)</f>
        <v>33029</v>
      </c>
      <c r="D481" s="61">
        <v>32394</v>
      </c>
      <c r="E481" s="143">
        <f t="shared" si="8"/>
        <v>1.0196023955053406</v>
      </c>
    </row>
    <row r="482" spans="1:5" ht="16.5" customHeight="1">
      <c r="A482" s="56">
        <v>2050901</v>
      </c>
      <c r="B482" s="61" t="s">
        <v>380</v>
      </c>
      <c r="C482" s="61">
        <v>0</v>
      </c>
      <c r="D482" s="61">
        <v>0</v>
      </c>
      <c r="E482" s="143" t="str">
        <f t="shared" si="8"/>
        <v>-</v>
      </c>
    </row>
    <row r="483" spans="1:5" ht="16.5" customHeight="1">
      <c r="A483" s="56">
        <v>2050902</v>
      </c>
      <c r="B483" s="61" t="s">
        <v>381</v>
      </c>
      <c r="C483" s="61">
        <v>0</v>
      </c>
      <c r="D483" s="61">
        <v>0</v>
      </c>
      <c r="E483" s="143" t="str">
        <f t="shared" si="8"/>
        <v>-</v>
      </c>
    </row>
    <row r="484" spans="1:5" ht="16.5" customHeight="1">
      <c r="A484" s="56">
        <v>2050903</v>
      </c>
      <c r="B484" s="61" t="s">
        <v>382</v>
      </c>
      <c r="C484" s="61">
        <v>0</v>
      </c>
      <c r="D484" s="61">
        <v>0</v>
      </c>
      <c r="E484" s="143" t="str">
        <f t="shared" si="8"/>
        <v>-</v>
      </c>
    </row>
    <row r="485" spans="1:5" ht="16.5" customHeight="1">
      <c r="A485" s="56">
        <v>2050904</v>
      </c>
      <c r="B485" s="61" t="s">
        <v>383</v>
      </c>
      <c r="C485" s="61">
        <v>0</v>
      </c>
      <c r="D485" s="61">
        <v>0</v>
      </c>
      <c r="E485" s="143" t="str">
        <f t="shared" si="8"/>
        <v>-</v>
      </c>
    </row>
    <row r="486" spans="1:5" ht="16.5" customHeight="1">
      <c r="A486" s="56">
        <v>2050905</v>
      </c>
      <c r="B486" s="61" t="s">
        <v>384</v>
      </c>
      <c r="C486" s="61">
        <v>0</v>
      </c>
      <c r="D486" s="61">
        <v>0</v>
      </c>
      <c r="E486" s="143" t="str">
        <f t="shared" si="8"/>
        <v>-</v>
      </c>
    </row>
    <row r="487" spans="1:5" ht="16.5" customHeight="1">
      <c r="A487" s="56">
        <v>2050999</v>
      </c>
      <c r="B487" s="61" t="s">
        <v>385</v>
      </c>
      <c r="C487" s="61">
        <v>33029</v>
      </c>
      <c r="D487" s="61">
        <v>32394</v>
      </c>
      <c r="E487" s="143">
        <f t="shared" si="8"/>
        <v>1.0196023955053406</v>
      </c>
    </row>
    <row r="488" spans="1:5" ht="16.5" customHeight="1">
      <c r="A488" s="56">
        <v>20599</v>
      </c>
      <c r="B488" s="61" t="s">
        <v>386</v>
      </c>
      <c r="C488" s="61">
        <f>C489</f>
        <v>15528</v>
      </c>
      <c r="D488" s="61">
        <v>20898</v>
      </c>
      <c r="E488" s="143">
        <f t="shared" si="8"/>
        <v>0.7430376112546655</v>
      </c>
    </row>
    <row r="489" spans="1:5" ht="16.5" customHeight="1">
      <c r="A489" s="56">
        <v>2059999</v>
      </c>
      <c r="B489" s="61" t="s">
        <v>387</v>
      </c>
      <c r="C489" s="61">
        <v>15528</v>
      </c>
      <c r="D489" s="61">
        <v>20898</v>
      </c>
      <c r="E489" s="143">
        <f t="shared" si="8"/>
        <v>0.7430376112546655</v>
      </c>
    </row>
    <row r="490" spans="1:5" ht="16.5" customHeight="1">
      <c r="A490" s="56">
        <v>206</v>
      </c>
      <c r="B490" s="61" t="s">
        <v>388</v>
      </c>
      <c r="C490" s="61">
        <f>SUM(C491,C496,C505,C511,C517,C522,C527,C534,C538,C541)</f>
        <v>24206</v>
      </c>
      <c r="D490" s="61">
        <v>23355</v>
      </c>
      <c r="E490" s="143">
        <f t="shared" si="8"/>
        <v>1.0364375936630272</v>
      </c>
    </row>
    <row r="491" spans="1:5" ht="16.5" customHeight="1">
      <c r="A491" s="56">
        <v>20601</v>
      </c>
      <c r="B491" s="61" t="s">
        <v>389</v>
      </c>
      <c r="C491" s="61">
        <f>SUM(C492:C495)</f>
        <v>773</v>
      </c>
      <c r="D491" s="61">
        <v>433</v>
      </c>
      <c r="E491" s="143">
        <f t="shared" si="8"/>
        <v>1.7852193995381063</v>
      </c>
    </row>
    <row r="492" spans="1:5" ht="16.5" customHeight="1">
      <c r="A492" s="56">
        <v>2060101</v>
      </c>
      <c r="B492" s="61" t="s">
        <v>59</v>
      </c>
      <c r="C492" s="61">
        <v>522</v>
      </c>
      <c r="D492" s="61">
        <v>267</v>
      </c>
      <c r="E492" s="143">
        <f t="shared" si="8"/>
        <v>1.9550561797752808</v>
      </c>
    </row>
    <row r="493" spans="1:5" ht="16.5" customHeight="1">
      <c r="A493" s="56">
        <v>2060102</v>
      </c>
      <c r="B493" s="61" t="s">
        <v>60</v>
      </c>
      <c r="C493" s="61">
        <v>42</v>
      </c>
      <c r="D493" s="61">
        <v>3</v>
      </c>
      <c r="E493" s="143">
        <f t="shared" si="8"/>
        <v>14</v>
      </c>
    </row>
    <row r="494" spans="1:5" ht="16.5" customHeight="1">
      <c r="A494" s="56">
        <v>2060103</v>
      </c>
      <c r="B494" s="61" t="s">
        <v>61</v>
      </c>
      <c r="C494" s="61">
        <v>0</v>
      </c>
      <c r="D494" s="61">
        <v>0</v>
      </c>
      <c r="E494" s="143" t="str">
        <f t="shared" si="8"/>
        <v>-</v>
      </c>
    </row>
    <row r="495" spans="1:5" ht="16.5" customHeight="1">
      <c r="A495" s="56">
        <v>2060199</v>
      </c>
      <c r="B495" s="61" t="s">
        <v>390</v>
      </c>
      <c r="C495" s="61">
        <v>209</v>
      </c>
      <c r="D495" s="61">
        <v>163</v>
      </c>
      <c r="E495" s="143">
        <f t="shared" si="8"/>
        <v>1.2822085889570551</v>
      </c>
    </row>
    <row r="496" spans="1:5" ht="16.5" customHeight="1">
      <c r="A496" s="56">
        <v>20602</v>
      </c>
      <c r="B496" s="61" t="s">
        <v>391</v>
      </c>
      <c r="C496" s="61">
        <f>SUM(C497:C504)</f>
        <v>0</v>
      </c>
      <c r="D496" s="61">
        <v>0</v>
      </c>
      <c r="E496" s="143" t="str">
        <f t="shared" si="8"/>
        <v>-</v>
      </c>
    </row>
    <row r="497" spans="1:5" ht="16.5" customHeight="1">
      <c r="A497" s="56">
        <v>2060201</v>
      </c>
      <c r="B497" s="61" t="s">
        <v>392</v>
      </c>
      <c r="C497" s="61">
        <v>0</v>
      </c>
      <c r="D497" s="61">
        <v>0</v>
      </c>
      <c r="E497" s="143" t="str">
        <f t="shared" si="8"/>
        <v>-</v>
      </c>
    </row>
    <row r="498" spans="1:5" ht="16.5" customHeight="1">
      <c r="A498" s="56">
        <v>2060202</v>
      </c>
      <c r="B498" s="61" t="s">
        <v>393</v>
      </c>
      <c r="C498" s="61">
        <v>0</v>
      </c>
      <c r="D498" s="61">
        <v>0</v>
      </c>
      <c r="E498" s="143" t="str">
        <f t="shared" si="8"/>
        <v>-</v>
      </c>
    </row>
    <row r="499" spans="1:5" ht="16.5" customHeight="1">
      <c r="A499" s="56">
        <v>2060203</v>
      </c>
      <c r="B499" s="61" t="s">
        <v>394</v>
      </c>
      <c r="C499" s="61">
        <v>0</v>
      </c>
      <c r="D499" s="61">
        <v>0</v>
      </c>
      <c r="E499" s="143" t="str">
        <f t="shared" si="8"/>
        <v>-</v>
      </c>
    </row>
    <row r="500" spans="1:5" ht="16.5" customHeight="1">
      <c r="A500" s="56">
        <v>2060204</v>
      </c>
      <c r="B500" s="61" t="s">
        <v>395</v>
      </c>
      <c r="C500" s="61">
        <v>0</v>
      </c>
      <c r="D500" s="61">
        <v>0</v>
      </c>
      <c r="E500" s="143" t="str">
        <f t="shared" si="8"/>
        <v>-</v>
      </c>
    </row>
    <row r="501" spans="1:5" ht="16.5" customHeight="1">
      <c r="A501" s="56">
        <v>2060205</v>
      </c>
      <c r="B501" s="61" t="s">
        <v>396</v>
      </c>
      <c r="C501" s="61">
        <v>0</v>
      </c>
      <c r="D501" s="61">
        <v>0</v>
      </c>
      <c r="E501" s="143" t="str">
        <f t="shared" si="8"/>
        <v>-</v>
      </c>
    </row>
    <row r="502" spans="1:5" ht="16.5" customHeight="1">
      <c r="A502" s="56">
        <v>2060206</v>
      </c>
      <c r="B502" s="61" t="s">
        <v>397</v>
      </c>
      <c r="C502" s="61">
        <v>0</v>
      </c>
      <c r="D502" s="61">
        <v>0</v>
      </c>
      <c r="E502" s="143" t="str">
        <f t="shared" si="8"/>
        <v>-</v>
      </c>
    </row>
    <row r="503" spans="1:5" ht="16.5" customHeight="1">
      <c r="A503" s="56">
        <v>2060207</v>
      </c>
      <c r="B503" s="61" t="s">
        <v>398</v>
      </c>
      <c r="C503" s="61">
        <v>0</v>
      </c>
      <c r="D503" s="61">
        <v>0</v>
      </c>
      <c r="E503" s="143" t="str">
        <f t="shared" si="8"/>
        <v>-</v>
      </c>
    </row>
    <row r="504" spans="1:5" ht="16.5" customHeight="1">
      <c r="A504" s="56">
        <v>2060299</v>
      </c>
      <c r="B504" s="61" t="s">
        <v>399</v>
      </c>
      <c r="C504" s="61">
        <v>0</v>
      </c>
      <c r="D504" s="61">
        <v>0</v>
      </c>
      <c r="E504" s="143" t="str">
        <f t="shared" si="8"/>
        <v>-</v>
      </c>
    </row>
    <row r="505" spans="1:5" ht="16.5" customHeight="1">
      <c r="A505" s="56">
        <v>20603</v>
      </c>
      <c r="B505" s="61" t="s">
        <v>400</v>
      </c>
      <c r="C505" s="61">
        <f>SUM(C506:C510)</f>
        <v>50</v>
      </c>
      <c r="D505" s="61">
        <v>50</v>
      </c>
      <c r="E505" s="143">
        <f t="shared" si="8"/>
        <v>1</v>
      </c>
    </row>
    <row r="506" spans="1:5" ht="16.5" customHeight="1">
      <c r="A506" s="56">
        <v>2060301</v>
      </c>
      <c r="B506" s="61" t="s">
        <v>392</v>
      </c>
      <c r="C506" s="61">
        <v>0</v>
      </c>
      <c r="D506" s="61">
        <v>0</v>
      </c>
      <c r="E506" s="143" t="str">
        <f t="shared" si="8"/>
        <v>-</v>
      </c>
    </row>
    <row r="507" spans="1:5" ht="16.5" customHeight="1">
      <c r="A507" s="56">
        <v>2060302</v>
      </c>
      <c r="B507" s="61" t="s">
        <v>401</v>
      </c>
      <c r="C507" s="61">
        <v>50</v>
      </c>
      <c r="D507" s="61">
        <v>50</v>
      </c>
      <c r="E507" s="143">
        <f t="shared" si="8"/>
        <v>1</v>
      </c>
    </row>
    <row r="508" spans="1:5" ht="16.5" customHeight="1">
      <c r="A508" s="56">
        <v>2060303</v>
      </c>
      <c r="B508" s="61" t="s">
        <v>402</v>
      </c>
      <c r="C508" s="61">
        <v>0</v>
      </c>
      <c r="D508" s="61">
        <v>0</v>
      </c>
      <c r="E508" s="143" t="str">
        <f t="shared" si="8"/>
        <v>-</v>
      </c>
    </row>
    <row r="509" spans="1:5" ht="16.5" customHeight="1">
      <c r="A509" s="56">
        <v>2060304</v>
      </c>
      <c r="B509" s="61" t="s">
        <v>403</v>
      </c>
      <c r="C509" s="61">
        <v>0</v>
      </c>
      <c r="D509" s="61">
        <v>0</v>
      </c>
      <c r="E509" s="143" t="str">
        <f t="shared" si="8"/>
        <v>-</v>
      </c>
    </row>
    <row r="510" spans="1:5" ht="16.5" customHeight="1">
      <c r="A510" s="56">
        <v>2060399</v>
      </c>
      <c r="B510" s="61" t="s">
        <v>404</v>
      </c>
      <c r="C510" s="61">
        <v>0</v>
      </c>
      <c r="D510" s="61">
        <v>0</v>
      </c>
      <c r="E510" s="143" t="str">
        <f t="shared" si="8"/>
        <v>-</v>
      </c>
    </row>
    <row r="511" spans="1:5" ht="16.5" customHeight="1">
      <c r="A511" s="56">
        <v>20604</v>
      </c>
      <c r="B511" s="61" t="s">
        <v>405</v>
      </c>
      <c r="C511" s="61">
        <f>SUM(C512:C516)</f>
        <v>174</v>
      </c>
      <c r="D511" s="61">
        <v>-550</v>
      </c>
      <c r="E511" s="143">
        <f t="shared" si="8"/>
        <v>-0.31636363636363635</v>
      </c>
    </row>
    <row r="512" spans="1:5" ht="16.5" customHeight="1">
      <c r="A512" s="56">
        <v>2060401</v>
      </c>
      <c r="B512" s="61" t="s">
        <v>392</v>
      </c>
      <c r="C512" s="61">
        <v>0</v>
      </c>
      <c r="D512" s="61">
        <v>0</v>
      </c>
      <c r="E512" s="143" t="str">
        <f t="shared" si="8"/>
        <v>-</v>
      </c>
    </row>
    <row r="513" spans="1:5" ht="16.5" customHeight="1">
      <c r="A513" s="56">
        <v>2060402</v>
      </c>
      <c r="B513" s="61" t="s">
        <v>406</v>
      </c>
      <c r="C513" s="61">
        <v>5</v>
      </c>
      <c r="D513" s="61">
        <v>35</v>
      </c>
      <c r="E513" s="143">
        <f t="shared" si="8"/>
        <v>0.14285714285714285</v>
      </c>
    </row>
    <row r="514" spans="1:5" ht="16.5" customHeight="1">
      <c r="A514" s="56">
        <v>2060403</v>
      </c>
      <c r="B514" s="61" t="s">
        <v>407</v>
      </c>
      <c r="C514" s="61">
        <v>169</v>
      </c>
      <c r="D514" s="61">
        <v>-585</v>
      </c>
      <c r="E514" s="143">
        <f t="shared" si="8"/>
        <v>-0.28888888888888886</v>
      </c>
    </row>
    <row r="515" spans="1:5" ht="16.5" customHeight="1">
      <c r="A515" s="56">
        <v>2060404</v>
      </c>
      <c r="B515" s="61" t="s">
        <v>408</v>
      </c>
      <c r="C515" s="61">
        <v>0</v>
      </c>
      <c r="D515" s="61">
        <v>0</v>
      </c>
      <c r="E515" s="143" t="str">
        <f t="shared" si="8"/>
        <v>-</v>
      </c>
    </row>
    <row r="516" spans="1:5" ht="16.5" customHeight="1">
      <c r="A516" s="56">
        <v>2060499</v>
      </c>
      <c r="B516" s="61" t="s">
        <v>409</v>
      </c>
      <c r="C516" s="61">
        <v>0</v>
      </c>
      <c r="D516" s="61">
        <v>0</v>
      </c>
      <c r="E516" s="143" t="str">
        <f t="shared" si="8"/>
        <v>-</v>
      </c>
    </row>
    <row r="517" spans="1:5" ht="16.5" customHeight="1">
      <c r="A517" s="56">
        <v>20605</v>
      </c>
      <c r="B517" s="61" t="s">
        <v>410</v>
      </c>
      <c r="C517" s="61">
        <f>SUM(C518:C521)</f>
        <v>5</v>
      </c>
      <c r="D517" s="61">
        <v>75</v>
      </c>
      <c r="E517" s="143">
        <f aca="true" t="shared" si="9" ref="E517:E580">IF(D517=0,"-",C517/D517)</f>
        <v>0.06666666666666667</v>
      </c>
    </row>
    <row r="518" spans="1:5" ht="16.5" customHeight="1">
      <c r="A518" s="56">
        <v>2060501</v>
      </c>
      <c r="B518" s="61" t="s">
        <v>392</v>
      </c>
      <c r="C518" s="61">
        <v>0</v>
      </c>
      <c r="D518" s="61">
        <v>0</v>
      </c>
      <c r="E518" s="143" t="str">
        <f t="shared" si="9"/>
        <v>-</v>
      </c>
    </row>
    <row r="519" spans="1:5" ht="16.5" customHeight="1">
      <c r="A519" s="56">
        <v>2060502</v>
      </c>
      <c r="B519" s="61" t="s">
        <v>411</v>
      </c>
      <c r="C519" s="61">
        <v>0</v>
      </c>
      <c r="D519" s="61">
        <v>0</v>
      </c>
      <c r="E519" s="143" t="str">
        <f t="shared" si="9"/>
        <v>-</v>
      </c>
    </row>
    <row r="520" spans="1:5" ht="16.5" customHeight="1">
      <c r="A520" s="56">
        <v>2060503</v>
      </c>
      <c r="B520" s="61" t="s">
        <v>412</v>
      </c>
      <c r="C520" s="61">
        <v>5</v>
      </c>
      <c r="D520" s="61">
        <v>75</v>
      </c>
      <c r="E520" s="143">
        <f t="shared" si="9"/>
        <v>0.06666666666666667</v>
      </c>
    </row>
    <row r="521" spans="1:5" ht="16.5" customHeight="1">
      <c r="A521" s="56">
        <v>2060599</v>
      </c>
      <c r="B521" s="61" t="s">
        <v>413</v>
      </c>
      <c r="C521" s="61">
        <v>0</v>
      </c>
      <c r="D521" s="61">
        <v>0</v>
      </c>
      <c r="E521" s="143" t="str">
        <f t="shared" si="9"/>
        <v>-</v>
      </c>
    </row>
    <row r="522" spans="1:5" ht="16.5" customHeight="1">
      <c r="A522" s="56">
        <v>20606</v>
      </c>
      <c r="B522" s="61" t="s">
        <v>414</v>
      </c>
      <c r="C522" s="61">
        <f>SUM(C523:C526)</f>
        <v>0</v>
      </c>
      <c r="D522" s="61">
        <v>0</v>
      </c>
      <c r="E522" s="143" t="str">
        <f t="shared" si="9"/>
        <v>-</v>
      </c>
    </row>
    <row r="523" spans="1:5" ht="16.5" customHeight="1">
      <c r="A523" s="56">
        <v>2060601</v>
      </c>
      <c r="B523" s="61" t="s">
        <v>415</v>
      </c>
      <c r="C523" s="61">
        <v>0</v>
      </c>
      <c r="D523" s="61">
        <v>0</v>
      </c>
      <c r="E523" s="143" t="str">
        <f t="shared" si="9"/>
        <v>-</v>
      </c>
    </row>
    <row r="524" spans="1:5" ht="16.5" customHeight="1">
      <c r="A524" s="56">
        <v>2060602</v>
      </c>
      <c r="B524" s="61" t="s">
        <v>416</v>
      </c>
      <c r="C524" s="61">
        <v>0</v>
      </c>
      <c r="D524" s="61">
        <v>0</v>
      </c>
      <c r="E524" s="143" t="str">
        <f t="shared" si="9"/>
        <v>-</v>
      </c>
    </row>
    <row r="525" spans="1:5" ht="16.5" customHeight="1">
      <c r="A525" s="56">
        <v>2060603</v>
      </c>
      <c r="B525" s="61" t="s">
        <v>417</v>
      </c>
      <c r="C525" s="61">
        <v>0</v>
      </c>
      <c r="D525" s="61">
        <v>0</v>
      </c>
      <c r="E525" s="143" t="str">
        <f t="shared" si="9"/>
        <v>-</v>
      </c>
    </row>
    <row r="526" spans="1:5" ht="16.5" customHeight="1">
      <c r="A526" s="56">
        <v>2060699</v>
      </c>
      <c r="B526" s="61" t="s">
        <v>418</v>
      </c>
      <c r="C526" s="61">
        <v>0</v>
      </c>
      <c r="D526" s="61">
        <v>0</v>
      </c>
      <c r="E526" s="143" t="str">
        <f t="shared" si="9"/>
        <v>-</v>
      </c>
    </row>
    <row r="527" spans="1:5" ht="16.5" customHeight="1">
      <c r="A527" s="56">
        <v>20607</v>
      </c>
      <c r="B527" s="61" t="s">
        <v>419</v>
      </c>
      <c r="C527" s="61">
        <f>SUM(C528:C533)</f>
        <v>433</v>
      </c>
      <c r="D527" s="61">
        <v>257</v>
      </c>
      <c r="E527" s="143">
        <f t="shared" si="9"/>
        <v>1.6848249027237354</v>
      </c>
    </row>
    <row r="528" spans="1:5" ht="16.5" customHeight="1">
      <c r="A528" s="56">
        <v>2060701</v>
      </c>
      <c r="B528" s="61" t="s">
        <v>392</v>
      </c>
      <c r="C528" s="61">
        <v>274</v>
      </c>
      <c r="D528" s="61">
        <v>155</v>
      </c>
      <c r="E528" s="143">
        <f t="shared" si="9"/>
        <v>1.767741935483871</v>
      </c>
    </row>
    <row r="529" spans="1:5" ht="16.5" customHeight="1">
      <c r="A529" s="56">
        <v>2060702</v>
      </c>
      <c r="B529" s="61" t="s">
        <v>420</v>
      </c>
      <c r="C529" s="61">
        <v>20</v>
      </c>
      <c r="D529" s="61">
        <v>18</v>
      </c>
      <c r="E529" s="143">
        <f t="shared" si="9"/>
        <v>1.1111111111111112</v>
      </c>
    </row>
    <row r="530" spans="1:5" ht="16.5" customHeight="1">
      <c r="A530" s="56">
        <v>2060703</v>
      </c>
      <c r="B530" s="61" t="s">
        <v>421</v>
      </c>
      <c r="C530" s="61">
        <v>0</v>
      </c>
      <c r="D530" s="61">
        <v>0</v>
      </c>
      <c r="E530" s="143" t="str">
        <f t="shared" si="9"/>
        <v>-</v>
      </c>
    </row>
    <row r="531" spans="1:5" ht="16.5" customHeight="1">
      <c r="A531" s="56">
        <v>2060704</v>
      </c>
      <c r="B531" s="61" t="s">
        <v>422</v>
      </c>
      <c r="C531" s="61">
        <v>10</v>
      </c>
      <c r="D531" s="61">
        <v>23</v>
      </c>
      <c r="E531" s="143">
        <f t="shared" si="9"/>
        <v>0.43478260869565216</v>
      </c>
    </row>
    <row r="532" spans="1:5" ht="16.5" customHeight="1">
      <c r="A532" s="56">
        <v>2060705</v>
      </c>
      <c r="B532" s="61" t="s">
        <v>423</v>
      </c>
      <c r="C532" s="61">
        <v>128</v>
      </c>
      <c r="D532" s="61">
        <v>51</v>
      </c>
      <c r="E532" s="143">
        <f t="shared" si="9"/>
        <v>2.5098039215686274</v>
      </c>
    </row>
    <row r="533" spans="1:5" ht="16.5" customHeight="1">
      <c r="A533" s="56">
        <v>2060799</v>
      </c>
      <c r="B533" s="61" t="s">
        <v>424</v>
      </c>
      <c r="C533" s="61">
        <v>1</v>
      </c>
      <c r="D533" s="61">
        <v>10</v>
      </c>
      <c r="E533" s="143">
        <f t="shared" si="9"/>
        <v>0.1</v>
      </c>
    </row>
    <row r="534" spans="1:5" ht="16.5" customHeight="1">
      <c r="A534" s="56">
        <v>20608</v>
      </c>
      <c r="B534" s="61" t="s">
        <v>425</v>
      </c>
      <c r="C534" s="61">
        <f>SUM(C535:C537)</f>
        <v>14</v>
      </c>
      <c r="D534" s="61">
        <v>14</v>
      </c>
      <c r="E534" s="143">
        <f t="shared" si="9"/>
        <v>1</v>
      </c>
    </row>
    <row r="535" spans="1:5" ht="16.5" customHeight="1">
      <c r="A535" s="56">
        <v>2060801</v>
      </c>
      <c r="B535" s="61" t="s">
        <v>426</v>
      </c>
      <c r="C535" s="61">
        <v>0</v>
      </c>
      <c r="D535" s="61">
        <v>0</v>
      </c>
      <c r="E535" s="143" t="str">
        <f t="shared" si="9"/>
        <v>-</v>
      </c>
    </row>
    <row r="536" spans="1:5" ht="16.5" customHeight="1">
      <c r="A536" s="56">
        <v>2060802</v>
      </c>
      <c r="B536" s="61" t="s">
        <v>427</v>
      </c>
      <c r="C536" s="61">
        <v>0</v>
      </c>
      <c r="D536" s="61">
        <v>0</v>
      </c>
      <c r="E536" s="143" t="str">
        <f t="shared" si="9"/>
        <v>-</v>
      </c>
    </row>
    <row r="537" spans="1:5" ht="16.5" customHeight="1">
      <c r="A537" s="56">
        <v>2060899</v>
      </c>
      <c r="B537" s="61" t="s">
        <v>428</v>
      </c>
      <c r="C537" s="61">
        <v>14</v>
      </c>
      <c r="D537" s="61">
        <v>14</v>
      </c>
      <c r="E537" s="143">
        <f t="shared" si="9"/>
        <v>1</v>
      </c>
    </row>
    <row r="538" spans="1:5" ht="16.5" customHeight="1">
      <c r="A538" s="56">
        <v>20609</v>
      </c>
      <c r="B538" s="61" t="s">
        <v>429</v>
      </c>
      <c r="C538" s="61">
        <f>C539+C540</f>
        <v>30</v>
      </c>
      <c r="D538" s="61">
        <v>0</v>
      </c>
      <c r="E538" s="143" t="str">
        <f t="shared" si="9"/>
        <v>-</v>
      </c>
    </row>
    <row r="539" spans="1:5" ht="16.5" customHeight="1">
      <c r="A539" s="56">
        <v>2060901</v>
      </c>
      <c r="B539" s="61" t="s">
        <v>430</v>
      </c>
      <c r="C539" s="61">
        <v>0</v>
      </c>
      <c r="D539" s="61">
        <v>0</v>
      </c>
      <c r="E539" s="143" t="str">
        <f t="shared" si="9"/>
        <v>-</v>
      </c>
    </row>
    <row r="540" spans="1:5" ht="16.5" customHeight="1">
      <c r="A540" s="56">
        <v>2060902</v>
      </c>
      <c r="B540" s="61" t="s">
        <v>431</v>
      </c>
      <c r="C540" s="61">
        <v>30</v>
      </c>
      <c r="D540" s="61"/>
      <c r="E540" s="143" t="str">
        <f t="shared" si="9"/>
        <v>-</v>
      </c>
    </row>
    <row r="541" spans="1:5" ht="16.5" customHeight="1">
      <c r="A541" s="56">
        <v>20699</v>
      </c>
      <c r="B541" s="61" t="s">
        <v>432</v>
      </c>
      <c r="C541" s="61">
        <f>SUM(C542:C545)</f>
        <v>22727</v>
      </c>
      <c r="D541" s="61">
        <v>23076</v>
      </c>
      <c r="E541" s="143">
        <f t="shared" si="9"/>
        <v>0.984876061709135</v>
      </c>
    </row>
    <row r="542" spans="1:5" ht="16.5" customHeight="1">
      <c r="A542" s="56">
        <v>2069901</v>
      </c>
      <c r="B542" s="61" t="s">
        <v>433</v>
      </c>
      <c r="C542" s="61">
        <v>9</v>
      </c>
      <c r="D542" s="61">
        <v>4</v>
      </c>
      <c r="E542" s="143">
        <f t="shared" si="9"/>
        <v>2.25</v>
      </c>
    </row>
    <row r="543" spans="1:5" ht="16.5" customHeight="1">
      <c r="A543" s="56">
        <v>2069902</v>
      </c>
      <c r="B543" s="61" t="s">
        <v>434</v>
      </c>
      <c r="C543" s="61">
        <v>0</v>
      </c>
      <c r="D543" s="61">
        <v>0</v>
      </c>
      <c r="E543" s="143" t="str">
        <f t="shared" si="9"/>
        <v>-</v>
      </c>
    </row>
    <row r="544" spans="1:5" ht="16.5" customHeight="1">
      <c r="A544" s="56">
        <v>2069903</v>
      </c>
      <c r="B544" s="61" t="s">
        <v>435</v>
      </c>
      <c r="C544" s="61">
        <v>0</v>
      </c>
      <c r="D544" s="61">
        <v>0</v>
      </c>
      <c r="E544" s="143" t="str">
        <f t="shared" si="9"/>
        <v>-</v>
      </c>
    </row>
    <row r="545" spans="1:5" ht="16.5" customHeight="1">
      <c r="A545" s="56">
        <v>2069999</v>
      </c>
      <c r="B545" s="61" t="s">
        <v>436</v>
      </c>
      <c r="C545" s="61">
        <v>22718</v>
      </c>
      <c r="D545" s="61">
        <v>23072</v>
      </c>
      <c r="E545" s="143">
        <f t="shared" si="9"/>
        <v>0.9846567267683772</v>
      </c>
    </row>
    <row r="546" spans="1:5" ht="16.5" customHeight="1">
      <c r="A546" s="56">
        <v>207</v>
      </c>
      <c r="B546" s="61" t="s">
        <v>437</v>
      </c>
      <c r="C546" s="61">
        <f>SUM(C547,C561,C569,C580,C591)</f>
        <v>19424</v>
      </c>
      <c r="D546" s="61">
        <v>16270</v>
      </c>
      <c r="E546" s="143">
        <f t="shared" si="9"/>
        <v>1.1938537185003073</v>
      </c>
    </row>
    <row r="547" spans="1:5" ht="16.5" customHeight="1">
      <c r="A547" s="56">
        <v>20701</v>
      </c>
      <c r="B547" s="61" t="s">
        <v>438</v>
      </c>
      <c r="C547" s="61">
        <f>SUM(C548:C560)</f>
        <v>9894</v>
      </c>
      <c r="D547" s="61">
        <v>6565</v>
      </c>
      <c r="E547" s="143">
        <f t="shared" si="9"/>
        <v>1.507083015993907</v>
      </c>
    </row>
    <row r="548" spans="1:5" ht="16.5" customHeight="1">
      <c r="A548" s="56">
        <v>2070101</v>
      </c>
      <c r="B548" s="61" t="s">
        <v>59</v>
      </c>
      <c r="C548" s="61">
        <v>1057</v>
      </c>
      <c r="D548" s="61">
        <v>477</v>
      </c>
      <c r="E548" s="143">
        <f t="shared" si="9"/>
        <v>2.2159329140461215</v>
      </c>
    </row>
    <row r="549" spans="1:5" ht="16.5" customHeight="1">
      <c r="A549" s="56">
        <v>2070102</v>
      </c>
      <c r="B549" s="61" t="s">
        <v>60</v>
      </c>
      <c r="C549" s="61">
        <v>104</v>
      </c>
      <c r="D549" s="61">
        <v>42</v>
      </c>
      <c r="E549" s="143">
        <f t="shared" si="9"/>
        <v>2.4761904761904763</v>
      </c>
    </row>
    <row r="550" spans="1:5" ht="16.5" customHeight="1">
      <c r="A550" s="56">
        <v>2070103</v>
      </c>
      <c r="B550" s="61" t="s">
        <v>61</v>
      </c>
      <c r="C550" s="61">
        <v>0</v>
      </c>
      <c r="D550" s="61">
        <v>0</v>
      </c>
      <c r="E550" s="143" t="str">
        <f t="shared" si="9"/>
        <v>-</v>
      </c>
    </row>
    <row r="551" spans="1:5" ht="16.5" customHeight="1">
      <c r="A551" s="56">
        <v>2070104</v>
      </c>
      <c r="B551" s="61" t="s">
        <v>439</v>
      </c>
      <c r="C551" s="61">
        <v>1117</v>
      </c>
      <c r="D551" s="61">
        <v>530</v>
      </c>
      <c r="E551" s="143">
        <f t="shared" si="9"/>
        <v>2.107547169811321</v>
      </c>
    </row>
    <row r="552" spans="1:5" ht="16.5" customHeight="1">
      <c r="A552" s="56">
        <v>2070105</v>
      </c>
      <c r="B552" s="61" t="s">
        <v>440</v>
      </c>
      <c r="C552" s="61">
        <v>10</v>
      </c>
      <c r="D552" s="61">
        <v>0</v>
      </c>
      <c r="E552" s="143" t="str">
        <f t="shared" si="9"/>
        <v>-</v>
      </c>
    </row>
    <row r="553" spans="1:5" ht="16.5" customHeight="1">
      <c r="A553" s="56">
        <v>2070106</v>
      </c>
      <c r="B553" s="61" t="s">
        <v>441</v>
      </c>
      <c r="C553" s="61">
        <v>170</v>
      </c>
      <c r="D553" s="61">
        <v>3</v>
      </c>
      <c r="E553" s="143">
        <f t="shared" si="9"/>
        <v>56.666666666666664</v>
      </c>
    </row>
    <row r="554" spans="1:5" ht="16.5" customHeight="1">
      <c r="A554" s="56">
        <v>2070107</v>
      </c>
      <c r="B554" s="61" t="s">
        <v>442</v>
      </c>
      <c r="C554" s="61">
        <v>627</v>
      </c>
      <c r="D554" s="61">
        <v>490</v>
      </c>
      <c r="E554" s="143">
        <f t="shared" si="9"/>
        <v>1.279591836734694</v>
      </c>
    </row>
    <row r="555" spans="1:5" ht="16.5" customHeight="1">
      <c r="A555" s="56">
        <v>2070108</v>
      </c>
      <c r="B555" s="61" t="s">
        <v>443</v>
      </c>
      <c r="C555" s="61">
        <v>99</v>
      </c>
      <c r="D555" s="61">
        <v>0</v>
      </c>
      <c r="E555" s="143" t="str">
        <f t="shared" si="9"/>
        <v>-</v>
      </c>
    </row>
    <row r="556" spans="1:5" ht="16.5" customHeight="1">
      <c r="A556" s="56">
        <v>2070109</v>
      </c>
      <c r="B556" s="61" t="s">
        <v>444</v>
      </c>
      <c r="C556" s="61">
        <v>232</v>
      </c>
      <c r="D556" s="61">
        <v>377</v>
      </c>
      <c r="E556" s="143">
        <f t="shared" si="9"/>
        <v>0.6153846153846154</v>
      </c>
    </row>
    <row r="557" spans="1:5" ht="16.5" customHeight="1">
      <c r="A557" s="56">
        <v>2070110</v>
      </c>
      <c r="B557" s="61" t="s">
        <v>445</v>
      </c>
      <c r="C557" s="61">
        <v>7</v>
      </c>
      <c r="D557" s="61">
        <v>0</v>
      </c>
      <c r="E557" s="143" t="str">
        <f t="shared" si="9"/>
        <v>-</v>
      </c>
    </row>
    <row r="558" spans="1:5" ht="16.5" customHeight="1">
      <c r="A558" s="56">
        <v>2070111</v>
      </c>
      <c r="B558" s="61" t="s">
        <v>446</v>
      </c>
      <c r="C558" s="61">
        <v>213</v>
      </c>
      <c r="D558" s="61">
        <v>91</v>
      </c>
      <c r="E558" s="143">
        <f t="shared" si="9"/>
        <v>2.340659340659341</v>
      </c>
    </row>
    <row r="559" spans="1:5" ht="16.5" customHeight="1">
      <c r="A559" s="56">
        <v>2070112</v>
      </c>
      <c r="B559" s="61" t="s">
        <v>447</v>
      </c>
      <c r="C559" s="61">
        <v>51</v>
      </c>
      <c r="D559" s="61">
        <v>60</v>
      </c>
      <c r="E559" s="143">
        <f t="shared" si="9"/>
        <v>0.85</v>
      </c>
    </row>
    <row r="560" spans="1:5" ht="16.5" customHeight="1">
      <c r="A560" s="56">
        <v>2070199</v>
      </c>
      <c r="B560" s="61" t="s">
        <v>448</v>
      </c>
      <c r="C560" s="61">
        <v>6207</v>
      </c>
      <c r="D560" s="61">
        <v>4495</v>
      </c>
      <c r="E560" s="143">
        <f t="shared" si="9"/>
        <v>1.3808676307007786</v>
      </c>
    </row>
    <row r="561" spans="1:5" ht="16.5" customHeight="1">
      <c r="A561" s="56">
        <v>20702</v>
      </c>
      <c r="B561" s="61" t="s">
        <v>449</v>
      </c>
      <c r="C561" s="61">
        <f>SUM(C562:C568)</f>
        <v>1385</v>
      </c>
      <c r="D561" s="61">
        <v>3738</v>
      </c>
      <c r="E561" s="143">
        <f t="shared" si="9"/>
        <v>0.37051899411449973</v>
      </c>
    </row>
    <row r="562" spans="1:5" ht="16.5" customHeight="1">
      <c r="A562" s="56">
        <v>2070201</v>
      </c>
      <c r="B562" s="61" t="s">
        <v>59</v>
      </c>
      <c r="C562" s="61">
        <v>460</v>
      </c>
      <c r="D562" s="61">
        <v>336</v>
      </c>
      <c r="E562" s="143">
        <f t="shared" si="9"/>
        <v>1.369047619047619</v>
      </c>
    </row>
    <row r="563" spans="1:5" ht="16.5" customHeight="1">
      <c r="A563" s="56">
        <v>2070202</v>
      </c>
      <c r="B563" s="61" t="s">
        <v>60</v>
      </c>
      <c r="C563" s="61">
        <v>106</v>
      </c>
      <c r="D563" s="61">
        <v>96</v>
      </c>
      <c r="E563" s="143">
        <f t="shared" si="9"/>
        <v>1.1041666666666667</v>
      </c>
    </row>
    <row r="564" spans="1:5" ht="16.5" customHeight="1">
      <c r="A564" s="56">
        <v>2070203</v>
      </c>
      <c r="B564" s="61" t="s">
        <v>61</v>
      </c>
      <c r="C564" s="61">
        <v>0</v>
      </c>
      <c r="D564" s="61">
        <v>0</v>
      </c>
      <c r="E564" s="143" t="str">
        <f t="shared" si="9"/>
        <v>-</v>
      </c>
    </row>
    <row r="565" spans="1:5" ht="16.5" customHeight="1">
      <c r="A565" s="56">
        <v>2070204</v>
      </c>
      <c r="B565" s="61" t="s">
        <v>450</v>
      </c>
      <c r="C565" s="61">
        <v>80</v>
      </c>
      <c r="D565" s="61">
        <v>140</v>
      </c>
      <c r="E565" s="143">
        <f t="shared" si="9"/>
        <v>0.5714285714285714</v>
      </c>
    </row>
    <row r="566" spans="1:5" ht="16.5" customHeight="1">
      <c r="A566" s="56">
        <v>2070205</v>
      </c>
      <c r="B566" s="61" t="s">
        <v>451</v>
      </c>
      <c r="C566" s="61">
        <v>688</v>
      </c>
      <c r="D566" s="61">
        <v>1276</v>
      </c>
      <c r="E566" s="143">
        <f t="shared" si="9"/>
        <v>0.5391849529780565</v>
      </c>
    </row>
    <row r="567" spans="1:5" ht="16.5" customHeight="1">
      <c r="A567" s="56">
        <v>2070206</v>
      </c>
      <c r="B567" s="61" t="s">
        <v>452</v>
      </c>
      <c r="C567" s="61">
        <v>0</v>
      </c>
      <c r="D567" s="61">
        <v>800</v>
      </c>
      <c r="E567" s="143">
        <f t="shared" si="9"/>
        <v>0</v>
      </c>
    </row>
    <row r="568" spans="1:5" ht="16.5" customHeight="1">
      <c r="A568" s="56">
        <v>2070299</v>
      </c>
      <c r="B568" s="61" t="s">
        <v>453</v>
      </c>
      <c r="C568" s="61">
        <v>51</v>
      </c>
      <c r="D568" s="61">
        <v>1090</v>
      </c>
      <c r="E568" s="143">
        <f t="shared" si="9"/>
        <v>0.046788990825688076</v>
      </c>
    </row>
    <row r="569" spans="1:5" ht="16.5" customHeight="1">
      <c r="A569" s="56">
        <v>20703</v>
      </c>
      <c r="B569" s="61" t="s">
        <v>454</v>
      </c>
      <c r="C569" s="61">
        <f>SUM(C570:C579)</f>
        <v>1073</v>
      </c>
      <c r="D569" s="61">
        <v>1492</v>
      </c>
      <c r="E569" s="143">
        <f t="shared" si="9"/>
        <v>0.7191689008042895</v>
      </c>
    </row>
    <row r="570" spans="1:5" ht="16.5" customHeight="1">
      <c r="A570" s="56">
        <v>2070301</v>
      </c>
      <c r="B570" s="61" t="s">
        <v>59</v>
      </c>
      <c r="C570" s="61">
        <v>19</v>
      </c>
      <c r="D570" s="61">
        <v>164</v>
      </c>
      <c r="E570" s="143">
        <f t="shared" si="9"/>
        <v>0.11585365853658537</v>
      </c>
    </row>
    <row r="571" spans="1:5" ht="16.5" customHeight="1">
      <c r="A571" s="56">
        <v>2070302</v>
      </c>
      <c r="B571" s="61" t="s">
        <v>60</v>
      </c>
      <c r="C571" s="61">
        <v>46</v>
      </c>
      <c r="D571" s="61">
        <v>43</v>
      </c>
      <c r="E571" s="143">
        <f t="shared" si="9"/>
        <v>1.069767441860465</v>
      </c>
    </row>
    <row r="572" spans="1:5" ht="16.5" customHeight="1">
      <c r="A572" s="56">
        <v>2070303</v>
      </c>
      <c r="B572" s="61" t="s">
        <v>61</v>
      </c>
      <c r="C572" s="61">
        <v>0</v>
      </c>
      <c r="D572" s="61">
        <v>0</v>
      </c>
      <c r="E572" s="143" t="str">
        <f t="shared" si="9"/>
        <v>-</v>
      </c>
    </row>
    <row r="573" spans="1:5" ht="16.5" customHeight="1">
      <c r="A573" s="56">
        <v>2070304</v>
      </c>
      <c r="B573" s="61" t="s">
        <v>455</v>
      </c>
      <c r="C573" s="61">
        <v>0</v>
      </c>
      <c r="D573" s="61">
        <v>0</v>
      </c>
      <c r="E573" s="143" t="str">
        <f t="shared" si="9"/>
        <v>-</v>
      </c>
    </row>
    <row r="574" spans="1:5" ht="16.5" customHeight="1">
      <c r="A574" s="56">
        <v>2070305</v>
      </c>
      <c r="B574" s="61" t="s">
        <v>456</v>
      </c>
      <c r="C574" s="61">
        <v>0</v>
      </c>
      <c r="D574" s="61">
        <v>0</v>
      </c>
      <c r="E574" s="143" t="str">
        <f t="shared" si="9"/>
        <v>-</v>
      </c>
    </row>
    <row r="575" spans="1:5" ht="16.5" customHeight="1">
      <c r="A575" s="56">
        <v>2070306</v>
      </c>
      <c r="B575" s="61" t="s">
        <v>457</v>
      </c>
      <c r="C575" s="61">
        <v>233</v>
      </c>
      <c r="D575" s="61">
        <v>194</v>
      </c>
      <c r="E575" s="143">
        <f t="shared" si="9"/>
        <v>1.2010309278350515</v>
      </c>
    </row>
    <row r="576" spans="1:5" ht="16.5" customHeight="1">
      <c r="A576" s="56">
        <v>2070307</v>
      </c>
      <c r="B576" s="61" t="s">
        <v>458</v>
      </c>
      <c r="C576" s="61">
        <v>157</v>
      </c>
      <c r="D576" s="61">
        <v>184</v>
      </c>
      <c r="E576" s="143">
        <f t="shared" si="9"/>
        <v>0.8532608695652174</v>
      </c>
    </row>
    <row r="577" spans="1:5" ht="16.5" customHeight="1">
      <c r="A577" s="56">
        <v>2070308</v>
      </c>
      <c r="B577" s="61" t="s">
        <v>459</v>
      </c>
      <c r="C577" s="61">
        <v>0</v>
      </c>
      <c r="D577" s="61">
        <v>0</v>
      </c>
      <c r="E577" s="143" t="str">
        <f t="shared" si="9"/>
        <v>-</v>
      </c>
    </row>
    <row r="578" spans="1:5" ht="16.5" customHeight="1">
      <c r="A578" s="56">
        <v>2070309</v>
      </c>
      <c r="B578" s="61" t="s">
        <v>460</v>
      </c>
      <c r="C578" s="61">
        <v>0</v>
      </c>
      <c r="D578" s="61">
        <v>0</v>
      </c>
      <c r="E578" s="143" t="str">
        <f t="shared" si="9"/>
        <v>-</v>
      </c>
    </row>
    <row r="579" spans="1:5" ht="16.5" customHeight="1">
      <c r="A579" s="56">
        <v>2070399</v>
      </c>
      <c r="B579" s="61" t="s">
        <v>461</v>
      </c>
      <c r="C579" s="61">
        <v>618</v>
      </c>
      <c r="D579" s="61">
        <v>907</v>
      </c>
      <c r="E579" s="143">
        <f t="shared" si="9"/>
        <v>0.681367144432194</v>
      </c>
    </row>
    <row r="580" spans="1:5" ht="16.5" customHeight="1">
      <c r="A580" s="56">
        <v>20704</v>
      </c>
      <c r="B580" s="61" t="s">
        <v>462</v>
      </c>
      <c r="C580" s="61">
        <f>SUM(C581:C590)</f>
        <v>4550</v>
      </c>
      <c r="D580" s="61">
        <v>2710</v>
      </c>
      <c r="E580" s="143">
        <f t="shared" si="9"/>
        <v>1.6789667896678966</v>
      </c>
    </row>
    <row r="581" spans="1:5" ht="16.5" customHeight="1">
      <c r="A581" s="56">
        <v>2070401</v>
      </c>
      <c r="B581" s="61" t="s">
        <v>59</v>
      </c>
      <c r="C581" s="61">
        <v>721</v>
      </c>
      <c r="D581" s="61">
        <v>882</v>
      </c>
      <c r="E581" s="143">
        <f aca="true" t="shared" si="10" ref="E581:E644">IF(D581=0,"-",C581/D581)</f>
        <v>0.8174603174603174</v>
      </c>
    </row>
    <row r="582" spans="1:5" ht="16.5" customHeight="1">
      <c r="A582" s="56">
        <v>2070402</v>
      </c>
      <c r="B582" s="61" t="s">
        <v>60</v>
      </c>
      <c r="C582" s="61">
        <v>138</v>
      </c>
      <c r="D582" s="61">
        <v>48</v>
      </c>
      <c r="E582" s="143">
        <f t="shared" si="10"/>
        <v>2.875</v>
      </c>
    </row>
    <row r="583" spans="1:5" ht="16.5" customHeight="1">
      <c r="A583" s="56">
        <v>2070403</v>
      </c>
      <c r="B583" s="61" t="s">
        <v>61</v>
      </c>
      <c r="C583" s="61">
        <v>0</v>
      </c>
      <c r="D583" s="61">
        <v>0</v>
      </c>
      <c r="E583" s="143" t="str">
        <f t="shared" si="10"/>
        <v>-</v>
      </c>
    </row>
    <row r="584" spans="1:5" ht="16.5" customHeight="1">
      <c r="A584" s="56">
        <v>2070404</v>
      </c>
      <c r="B584" s="61" t="s">
        <v>463</v>
      </c>
      <c r="C584" s="61">
        <v>13</v>
      </c>
      <c r="D584" s="61">
        <v>0</v>
      </c>
      <c r="E584" s="143" t="str">
        <f t="shared" si="10"/>
        <v>-</v>
      </c>
    </row>
    <row r="585" spans="1:5" ht="16.5" customHeight="1">
      <c r="A585" s="56">
        <v>2070405</v>
      </c>
      <c r="B585" s="61" t="s">
        <v>464</v>
      </c>
      <c r="C585" s="61">
        <v>508</v>
      </c>
      <c r="D585" s="61">
        <v>628</v>
      </c>
      <c r="E585" s="143">
        <f t="shared" si="10"/>
        <v>0.8089171974522293</v>
      </c>
    </row>
    <row r="586" spans="1:5" ht="16.5" customHeight="1">
      <c r="A586" s="56">
        <v>2070406</v>
      </c>
      <c r="B586" s="61" t="s">
        <v>465</v>
      </c>
      <c r="C586" s="61">
        <v>6</v>
      </c>
      <c r="D586" s="61">
        <v>0</v>
      </c>
      <c r="E586" s="143" t="str">
        <f t="shared" si="10"/>
        <v>-</v>
      </c>
    </row>
    <row r="587" spans="1:5" ht="16.5" customHeight="1">
      <c r="A587" s="56">
        <v>2070407</v>
      </c>
      <c r="B587" s="61" t="s">
        <v>466</v>
      </c>
      <c r="C587" s="61">
        <v>100</v>
      </c>
      <c r="D587" s="61"/>
      <c r="E587" s="143" t="str">
        <f t="shared" si="10"/>
        <v>-</v>
      </c>
    </row>
    <row r="588" spans="1:5" ht="16.5" customHeight="1">
      <c r="A588" s="56">
        <v>2070408</v>
      </c>
      <c r="B588" s="61" t="s">
        <v>467</v>
      </c>
      <c r="C588" s="61">
        <v>6</v>
      </c>
      <c r="D588" s="61">
        <v>75</v>
      </c>
      <c r="E588" s="143">
        <f t="shared" si="10"/>
        <v>0.08</v>
      </c>
    </row>
    <row r="589" spans="1:5" ht="16.5" customHeight="1">
      <c r="A589" s="56">
        <v>2070409</v>
      </c>
      <c r="B589" s="61" t="s">
        <v>468</v>
      </c>
      <c r="C589" s="61">
        <v>0</v>
      </c>
      <c r="D589" s="61"/>
      <c r="E589" s="143" t="str">
        <f t="shared" si="10"/>
        <v>-</v>
      </c>
    </row>
    <row r="590" spans="1:5" ht="16.5" customHeight="1">
      <c r="A590" s="56">
        <v>2070499</v>
      </c>
      <c r="B590" s="61" t="s">
        <v>469</v>
      </c>
      <c r="C590" s="61">
        <v>3058</v>
      </c>
      <c r="D590" s="61">
        <v>1077</v>
      </c>
      <c r="E590" s="143">
        <f t="shared" si="10"/>
        <v>2.839368616527391</v>
      </c>
    </row>
    <row r="591" spans="1:5" ht="16.5" customHeight="1">
      <c r="A591" s="56">
        <v>20799</v>
      </c>
      <c r="B591" s="61" t="s">
        <v>470</v>
      </c>
      <c r="C591" s="61">
        <f>SUM(C592:C594)</f>
        <v>2522</v>
      </c>
      <c r="D591" s="61">
        <v>1765</v>
      </c>
      <c r="E591" s="143">
        <f t="shared" si="10"/>
        <v>1.4288951841359774</v>
      </c>
    </row>
    <row r="592" spans="1:5" ht="16.5" customHeight="1">
      <c r="A592" s="56">
        <v>2079902</v>
      </c>
      <c r="B592" s="61" t="s">
        <v>471</v>
      </c>
      <c r="C592" s="61">
        <v>2</v>
      </c>
      <c r="D592" s="61">
        <v>0</v>
      </c>
      <c r="E592" s="143" t="str">
        <f t="shared" si="10"/>
        <v>-</v>
      </c>
    </row>
    <row r="593" spans="1:5" ht="16.5" customHeight="1">
      <c r="A593" s="56">
        <v>2079903</v>
      </c>
      <c r="B593" s="61" t="s">
        <v>472</v>
      </c>
      <c r="C593" s="61">
        <v>0</v>
      </c>
      <c r="D593" s="61">
        <v>0</v>
      </c>
      <c r="E593" s="143" t="str">
        <f t="shared" si="10"/>
        <v>-</v>
      </c>
    </row>
    <row r="594" spans="1:5" ht="16.5" customHeight="1">
      <c r="A594" s="56">
        <v>2079999</v>
      </c>
      <c r="B594" s="61" t="s">
        <v>473</v>
      </c>
      <c r="C594" s="61">
        <v>2520</v>
      </c>
      <c r="D594" s="61">
        <v>1765</v>
      </c>
      <c r="E594" s="143">
        <f t="shared" si="10"/>
        <v>1.4277620396600565</v>
      </c>
    </row>
    <row r="595" spans="1:5" ht="16.5" customHeight="1">
      <c r="A595" s="56">
        <v>208</v>
      </c>
      <c r="B595" s="61" t="s">
        <v>474</v>
      </c>
      <c r="C595" s="61">
        <f>SUM(C596,C610,C621,C629,C631,C640,C644,C655,C663,C669,C676,C684,C689,C694,C697,C700,C703,C706,C709)</f>
        <v>163674</v>
      </c>
      <c r="D595" s="61">
        <v>155549</v>
      </c>
      <c r="E595" s="143">
        <f t="shared" si="10"/>
        <v>1.0522343441616469</v>
      </c>
    </row>
    <row r="596" spans="1:5" ht="16.5" customHeight="1">
      <c r="A596" s="56">
        <v>20801</v>
      </c>
      <c r="B596" s="61" t="s">
        <v>475</v>
      </c>
      <c r="C596" s="61">
        <f>SUM(C597:C609)</f>
        <v>4650</v>
      </c>
      <c r="D596" s="61">
        <v>2540</v>
      </c>
      <c r="E596" s="143">
        <f t="shared" si="10"/>
        <v>1.830708661417323</v>
      </c>
    </row>
    <row r="597" spans="1:5" ht="16.5" customHeight="1">
      <c r="A597" s="56">
        <v>2080101</v>
      </c>
      <c r="B597" s="61" t="s">
        <v>59</v>
      </c>
      <c r="C597" s="61">
        <v>2682</v>
      </c>
      <c r="D597" s="61">
        <v>1969</v>
      </c>
      <c r="E597" s="143">
        <f t="shared" si="10"/>
        <v>1.362112747587608</v>
      </c>
    </row>
    <row r="598" spans="1:5" ht="16.5" customHeight="1">
      <c r="A598" s="56">
        <v>2080102</v>
      </c>
      <c r="B598" s="61" t="s">
        <v>60</v>
      </c>
      <c r="C598" s="61">
        <v>44</v>
      </c>
      <c r="D598" s="61">
        <v>326</v>
      </c>
      <c r="E598" s="143">
        <f t="shared" si="10"/>
        <v>0.13496932515337423</v>
      </c>
    </row>
    <row r="599" spans="1:5" ht="16.5" customHeight="1">
      <c r="A599" s="56">
        <v>2080103</v>
      </c>
      <c r="B599" s="61" t="s">
        <v>61</v>
      </c>
      <c r="C599" s="61">
        <v>0</v>
      </c>
      <c r="D599" s="61">
        <v>0</v>
      </c>
      <c r="E599" s="143" t="str">
        <f t="shared" si="10"/>
        <v>-</v>
      </c>
    </row>
    <row r="600" spans="1:5" ht="16.5" customHeight="1">
      <c r="A600" s="56">
        <v>2080104</v>
      </c>
      <c r="B600" s="61" t="s">
        <v>476</v>
      </c>
      <c r="C600" s="61">
        <v>0</v>
      </c>
      <c r="D600" s="61">
        <v>0</v>
      </c>
      <c r="E600" s="143" t="str">
        <f t="shared" si="10"/>
        <v>-</v>
      </c>
    </row>
    <row r="601" spans="1:5" ht="16.5" customHeight="1">
      <c r="A601" s="56">
        <v>2080105</v>
      </c>
      <c r="B601" s="61" t="s">
        <v>477</v>
      </c>
      <c r="C601" s="61">
        <v>0</v>
      </c>
      <c r="D601" s="61">
        <v>0</v>
      </c>
      <c r="E601" s="143" t="str">
        <f t="shared" si="10"/>
        <v>-</v>
      </c>
    </row>
    <row r="602" spans="1:5" ht="16.5" customHeight="1">
      <c r="A602" s="56">
        <v>2080106</v>
      </c>
      <c r="B602" s="61" t="s">
        <v>478</v>
      </c>
      <c r="C602" s="61">
        <v>0</v>
      </c>
      <c r="D602" s="61">
        <v>0</v>
      </c>
      <c r="E602" s="143" t="str">
        <f t="shared" si="10"/>
        <v>-</v>
      </c>
    </row>
    <row r="603" spans="1:5" ht="16.5" customHeight="1">
      <c r="A603" s="56">
        <v>2080107</v>
      </c>
      <c r="B603" s="61" t="s">
        <v>479</v>
      </c>
      <c r="C603" s="61">
        <v>0</v>
      </c>
      <c r="D603" s="61">
        <v>0</v>
      </c>
      <c r="E603" s="143" t="str">
        <f t="shared" si="10"/>
        <v>-</v>
      </c>
    </row>
    <row r="604" spans="1:5" ht="16.5" customHeight="1">
      <c r="A604" s="56">
        <v>2080108</v>
      </c>
      <c r="B604" s="61" t="s">
        <v>102</v>
      </c>
      <c r="C604" s="61">
        <v>0</v>
      </c>
      <c r="D604" s="61">
        <v>0</v>
      </c>
      <c r="E604" s="143" t="str">
        <f t="shared" si="10"/>
        <v>-</v>
      </c>
    </row>
    <row r="605" spans="1:5" ht="16.5" customHeight="1">
      <c r="A605" s="56">
        <v>2080109</v>
      </c>
      <c r="B605" s="61" t="s">
        <v>480</v>
      </c>
      <c r="C605" s="61">
        <v>162</v>
      </c>
      <c r="D605" s="61">
        <v>132</v>
      </c>
      <c r="E605" s="143">
        <f t="shared" si="10"/>
        <v>1.2272727272727273</v>
      </c>
    </row>
    <row r="606" spans="1:5" ht="16.5" customHeight="1">
      <c r="A606" s="56">
        <v>2080110</v>
      </c>
      <c r="B606" s="61" t="s">
        <v>481</v>
      </c>
      <c r="C606" s="61">
        <v>0</v>
      </c>
      <c r="D606" s="61">
        <v>0</v>
      </c>
      <c r="E606" s="143" t="str">
        <f t="shared" si="10"/>
        <v>-</v>
      </c>
    </row>
    <row r="607" spans="1:5" ht="16.5" customHeight="1">
      <c r="A607" s="56">
        <v>2080111</v>
      </c>
      <c r="B607" s="61" t="s">
        <v>482</v>
      </c>
      <c r="C607" s="61">
        <v>105</v>
      </c>
      <c r="D607" s="61">
        <v>33</v>
      </c>
      <c r="E607" s="143">
        <f t="shared" si="10"/>
        <v>3.1818181818181817</v>
      </c>
    </row>
    <row r="608" spans="1:5" ht="16.5" customHeight="1">
      <c r="A608" s="56">
        <v>2080112</v>
      </c>
      <c r="B608" s="61" t="s">
        <v>483</v>
      </c>
      <c r="C608" s="61">
        <v>0</v>
      </c>
      <c r="D608" s="61">
        <v>0</v>
      </c>
      <c r="E608" s="143" t="str">
        <f t="shared" si="10"/>
        <v>-</v>
      </c>
    </row>
    <row r="609" spans="1:5" ht="16.5" customHeight="1">
      <c r="A609" s="56">
        <v>2080199</v>
      </c>
      <c r="B609" s="61" t="s">
        <v>484</v>
      </c>
      <c r="C609" s="61">
        <v>1657</v>
      </c>
      <c r="D609" s="61">
        <v>80</v>
      </c>
      <c r="E609" s="143">
        <f t="shared" si="10"/>
        <v>20.7125</v>
      </c>
    </row>
    <row r="610" spans="1:5" ht="16.5" customHeight="1">
      <c r="A610" s="56">
        <v>20802</v>
      </c>
      <c r="B610" s="61" t="s">
        <v>485</v>
      </c>
      <c r="C610" s="61">
        <f>SUM(C611:C620)</f>
        <v>1699</v>
      </c>
      <c r="D610" s="61">
        <v>1369</v>
      </c>
      <c r="E610" s="143">
        <f t="shared" si="10"/>
        <v>1.2410518626734843</v>
      </c>
    </row>
    <row r="611" spans="1:5" ht="16.5" customHeight="1">
      <c r="A611" s="56">
        <v>2080201</v>
      </c>
      <c r="B611" s="61" t="s">
        <v>59</v>
      </c>
      <c r="C611" s="61">
        <v>803</v>
      </c>
      <c r="D611" s="61">
        <v>674</v>
      </c>
      <c r="E611" s="143">
        <f t="shared" si="10"/>
        <v>1.1913946587537092</v>
      </c>
    </row>
    <row r="612" spans="1:5" ht="16.5" customHeight="1">
      <c r="A612" s="56">
        <v>2080202</v>
      </c>
      <c r="B612" s="61" t="s">
        <v>60</v>
      </c>
      <c r="C612" s="61">
        <v>8</v>
      </c>
      <c r="D612" s="61">
        <v>2</v>
      </c>
      <c r="E612" s="143">
        <f t="shared" si="10"/>
        <v>4</v>
      </c>
    </row>
    <row r="613" spans="1:5" ht="16.5" customHeight="1">
      <c r="A613" s="56">
        <v>2080203</v>
      </c>
      <c r="B613" s="61" t="s">
        <v>61</v>
      </c>
      <c r="C613" s="61">
        <v>0</v>
      </c>
      <c r="D613" s="61">
        <v>0</v>
      </c>
      <c r="E613" s="143" t="str">
        <f t="shared" si="10"/>
        <v>-</v>
      </c>
    </row>
    <row r="614" spans="1:5" ht="16.5" customHeight="1">
      <c r="A614" s="56">
        <v>2080204</v>
      </c>
      <c r="B614" s="61" t="s">
        <v>486</v>
      </c>
      <c r="C614" s="61">
        <v>0</v>
      </c>
      <c r="D614" s="61">
        <v>0</v>
      </c>
      <c r="E614" s="143" t="str">
        <f t="shared" si="10"/>
        <v>-</v>
      </c>
    </row>
    <row r="615" spans="1:5" ht="16.5" customHeight="1">
      <c r="A615" s="56">
        <v>2080205</v>
      </c>
      <c r="B615" s="61" t="s">
        <v>487</v>
      </c>
      <c r="C615" s="61">
        <v>0</v>
      </c>
      <c r="D615" s="61">
        <v>0</v>
      </c>
      <c r="E615" s="143" t="str">
        <f t="shared" si="10"/>
        <v>-</v>
      </c>
    </row>
    <row r="616" spans="1:5" ht="16.5" customHeight="1">
      <c r="A616" s="56">
        <v>2080206</v>
      </c>
      <c r="B616" s="61" t="s">
        <v>488</v>
      </c>
      <c r="C616" s="61">
        <v>0</v>
      </c>
      <c r="D616" s="61">
        <v>0</v>
      </c>
      <c r="E616" s="143" t="str">
        <f t="shared" si="10"/>
        <v>-</v>
      </c>
    </row>
    <row r="617" spans="1:5" ht="16.5" customHeight="1">
      <c r="A617" s="56">
        <v>2080207</v>
      </c>
      <c r="B617" s="61" t="s">
        <v>489</v>
      </c>
      <c r="C617" s="61">
        <v>30</v>
      </c>
      <c r="D617" s="61">
        <v>18</v>
      </c>
      <c r="E617" s="143">
        <f t="shared" si="10"/>
        <v>1.6666666666666667</v>
      </c>
    </row>
    <row r="618" spans="1:5" ht="16.5" customHeight="1">
      <c r="A618" s="56">
        <v>2080208</v>
      </c>
      <c r="B618" s="61" t="s">
        <v>490</v>
      </c>
      <c r="C618" s="61">
        <v>0</v>
      </c>
      <c r="D618" s="61">
        <v>0</v>
      </c>
      <c r="E618" s="143" t="str">
        <f t="shared" si="10"/>
        <v>-</v>
      </c>
    </row>
    <row r="619" spans="1:5" ht="16.5" customHeight="1">
      <c r="A619" s="56">
        <v>2080209</v>
      </c>
      <c r="B619" s="61" t="s">
        <v>491</v>
      </c>
      <c r="C619" s="61">
        <v>151</v>
      </c>
      <c r="D619" s="61">
        <v>126</v>
      </c>
      <c r="E619" s="143">
        <f t="shared" si="10"/>
        <v>1.1984126984126984</v>
      </c>
    </row>
    <row r="620" spans="1:5" ht="16.5" customHeight="1">
      <c r="A620" s="56">
        <v>2080299</v>
      </c>
      <c r="B620" s="61" t="s">
        <v>492</v>
      </c>
      <c r="C620" s="61">
        <v>707</v>
      </c>
      <c r="D620" s="61">
        <v>549</v>
      </c>
      <c r="E620" s="143">
        <f t="shared" si="10"/>
        <v>1.2877959927140255</v>
      </c>
    </row>
    <row r="621" spans="1:5" ht="16.5" customHeight="1">
      <c r="A621" s="56">
        <v>20803</v>
      </c>
      <c r="B621" s="61" t="s">
        <v>493</v>
      </c>
      <c r="C621" s="61">
        <f>SUM(C622:C628)</f>
        <v>103135</v>
      </c>
      <c r="D621" s="61">
        <v>103848</v>
      </c>
      <c r="E621" s="143">
        <f t="shared" si="10"/>
        <v>0.9931341961328095</v>
      </c>
    </row>
    <row r="622" spans="1:5" ht="16.5" customHeight="1">
      <c r="A622" s="56">
        <v>2080301</v>
      </c>
      <c r="B622" s="61" t="s">
        <v>494</v>
      </c>
      <c r="C622" s="61">
        <v>101754</v>
      </c>
      <c r="D622" s="61">
        <v>98710</v>
      </c>
      <c r="E622" s="143">
        <f t="shared" si="10"/>
        <v>1.0308378077195826</v>
      </c>
    </row>
    <row r="623" spans="1:5" ht="16.5" customHeight="1">
      <c r="A623" s="56">
        <v>2080302</v>
      </c>
      <c r="B623" s="61" t="s">
        <v>495</v>
      </c>
      <c r="C623" s="61">
        <v>0</v>
      </c>
      <c r="D623" s="61">
        <v>0</v>
      </c>
      <c r="E623" s="143" t="str">
        <f t="shared" si="10"/>
        <v>-</v>
      </c>
    </row>
    <row r="624" spans="1:5" ht="16.5" customHeight="1">
      <c r="A624" s="56">
        <v>2080303</v>
      </c>
      <c r="B624" s="61" t="s">
        <v>496</v>
      </c>
      <c r="C624" s="61">
        <v>385</v>
      </c>
      <c r="D624" s="61">
        <v>100</v>
      </c>
      <c r="E624" s="143">
        <f t="shared" si="10"/>
        <v>3.85</v>
      </c>
    </row>
    <row r="625" spans="1:5" ht="16.5" customHeight="1">
      <c r="A625" s="56">
        <v>2080304</v>
      </c>
      <c r="B625" s="61" t="s">
        <v>497</v>
      </c>
      <c r="C625" s="61">
        <v>685</v>
      </c>
      <c r="D625" s="61">
        <v>551</v>
      </c>
      <c r="E625" s="143">
        <f t="shared" si="10"/>
        <v>1.2431941923774954</v>
      </c>
    </row>
    <row r="626" spans="1:5" ht="16.5" customHeight="1">
      <c r="A626" s="56">
        <v>2080305</v>
      </c>
      <c r="B626" s="61" t="s">
        <v>498</v>
      </c>
      <c r="C626" s="61">
        <v>311</v>
      </c>
      <c r="D626" s="61">
        <v>4487</v>
      </c>
      <c r="E626" s="143">
        <f t="shared" si="10"/>
        <v>0.06931134388232672</v>
      </c>
    </row>
    <row r="627" spans="1:5" ht="16.5" customHeight="1">
      <c r="A627" s="56">
        <v>2080308</v>
      </c>
      <c r="B627" s="61" t="s">
        <v>499</v>
      </c>
      <c r="C627" s="61">
        <v>0</v>
      </c>
      <c r="D627" s="61">
        <v>0</v>
      </c>
      <c r="E627" s="143" t="str">
        <f t="shared" si="10"/>
        <v>-</v>
      </c>
    </row>
    <row r="628" spans="1:5" ht="16.5" customHeight="1">
      <c r="A628" s="56">
        <v>2080399</v>
      </c>
      <c r="B628" s="61" t="s">
        <v>500</v>
      </c>
      <c r="C628" s="61">
        <v>0</v>
      </c>
      <c r="D628" s="61">
        <v>0</v>
      </c>
      <c r="E628" s="143" t="str">
        <f t="shared" si="10"/>
        <v>-</v>
      </c>
    </row>
    <row r="629" spans="1:5" ht="16.5" customHeight="1">
      <c r="A629" s="56">
        <v>20804</v>
      </c>
      <c r="B629" s="61" t="s">
        <v>501</v>
      </c>
      <c r="C629" s="61">
        <f>C630</f>
        <v>0</v>
      </c>
      <c r="D629" s="61">
        <v>0</v>
      </c>
      <c r="E629" s="143" t="str">
        <f t="shared" si="10"/>
        <v>-</v>
      </c>
    </row>
    <row r="630" spans="1:5" ht="16.5" customHeight="1">
      <c r="A630" s="56">
        <v>2080402</v>
      </c>
      <c r="B630" s="61" t="s">
        <v>502</v>
      </c>
      <c r="C630" s="61">
        <v>0</v>
      </c>
      <c r="D630" s="61">
        <v>0</v>
      </c>
      <c r="E630" s="143" t="str">
        <f t="shared" si="10"/>
        <v>-</v>
      </c>
    </row>
    <row r="631" spans="1:5" ht="16.5" customHeight="1">
      <c r="A631" s="56">
        <v>20805</v>
      </c>
      <c r="B631" s="61" t="s">
        <v>503</v>
      </c>
      <c r="C631" s="61">
        <f>SUM(C632:C639)</f>
        <v>413</v>
      </c>
      <c r="D631" s="61">
        <v>19470</v>
      </c>
      <c r="E631" s="143">
        <f t="shared" si="10"/>
        <v>0.021212121212121213</v>
      </c>
    </row>
    <row r="632" spans="1:5" ht="16.5" customHeight="1">
      <c r="A632" s="56">
        <v>2080501</v>
      </c>
      <c r="B632" s="61" t="s">
        <v>504</v>
      </c>
      <c r="C632" s="61">
        <v>0</v>
      </c>
      <c r="D632" s="61">
        <v>7811</v>
      </c>
      <c r="E632" s="143">
        <f t="shared" si="10"/>
        <v>0</v>
      </c>
    </row>
    <row r="633" spans="1:5" ht="16.5" customHeight="1">
      <c r="A633" s="56">
        <v>2080502</v>
      </c>
      <c r="B633" s="61" t="s">
        <v>505</v>
      </c>
      <c r="C633" s="61">
        <v>0</v>
      </c>
      <c r="D633" s="61">
        <v>11430</v>
      </c>
      <c r="E633" s="143">
        <f t="shared" si="10"/>
        <v>0</v>
      </c>
    </row>
    <row r="634" spans="1:5" ht="16.5" customHeight="1">
      <c r="A634" s="56">
        <v>2080503</v>
      </c>
      <c r="B634" s="61" t="s">
        <v>506</v>
      </c>
      <c r="C634" s="61">
        <v>0</v>
      </c>
      <c r="D634" s="61">
        <v>0</v>
      </c>
      <c r="E634" s="143" t="str">
        <f t="shared" si="10"/>
        <v>-</v>
      </c>
    </row>
    <row r="635" spans="1:5" ht="16.5" customHeight="1">
      <c r="A635" s="56">
        <v>2080504</v>
      </c>
      <c r="B635" s="61" t="s">
        <v>507</v>
      </c>
      <c r="C635" s="61">
        <v>0</v>
      </c>
      <c r="D635" s="61">
        <v>0</v>
      </c>
      <c r="E635" s="143" t="str">
        <f t="shared" si="10"/>
        <v>-</v>
      </c>
    </row>
    <row r="636" spans="1:5" ht="16.5" customHeight="1">
      <c r="A636" s="56">
        <v>2080505</v>
      </c>
      <c r="B636" s="61" t="s">
        <v>508</v>
      </c>
      <c r="C636" s="61">
        <v>0</v>
      </c>
      <c r="D636" s="61"/>
      <c r="E636" s="143" t="str">
        <f t="shared" si="10"/>
        <v>-</v>
      </c>
    </row>
    <row r="637" spans="1:5" ht="16.5" customHeight="1">
      <c r="A637" s="56">
        <v>2080506</v>
      </c>
      <c r="B637" s="61" t="s">
        <v>509</v>
      </c>
      <c r="C637" s="61">
        <v>0</v>
      </c>
      <c r="D637" s="61"/>
      <c r="E637" s="143" t="str">
        <f t="shared" si="10"/>
        <v>-</v>
      </c>
    </row>
    <row r="638" spans="1:5" ht="16.5" customHeight="1">
      <c r="A638" s="56">
        <v>2080507</v>
      </c>
      <c r="B638" s="61" t="s">
        <v>510</v>
      </c>
      <c r="C638" s="61">
        <v>0</v>
      </c>
      <c r="D638" s="61"/>
      <c r="E638" s="143" t="str">
        <f t="shared" si="10"/>
        <v>-</v>
      </c>
    </row>
    <row r="639" spans="1:5" ht="16.5" customHeight="1">
      <c r="A639" s="56">
        <v>2080599</v>
      </c>
      <c r="B639" s="61" t="s">
        <v>511</v>
      </c>
      <c r="C639" s="61">
        <v>413</v>
      </c>
      <c r="D639" s="61">
        <v>229</v>
      </c>
      <c r="E639" s="143">
        <f t="shared" si="10"/>
        <v>1.8034934497816595</v>
      </c>
    </row>
    <row r="640" spans="1:5" ht="16.5" customHeight="1">
      <c r="A640" s="56">
        <v>20806</v>
      </c>
      <c r="B640" s="61" t="s">
        <v>512</v>
      </c>
      <c r="C640" s="61">
        <f>SUM(C641:C643)</f>
        <v>3574</v>
      </c>
      <c r="D640" s="61">
        <v>4936</v>
      </c>
      <c r="E640" s="143">
        <f t="shared" si="10"/>
        <v>0.7240680713128039</v>
      </c>
    </row>
    <row r="641" spans="1:5" ht="16.5" customHeight="1">
      <c r="A641" s="56">
        <v>2080601</v>
      </c>
      <c r="B641" s="61" t="s">
        <v>513</v>
      </c>
      <c r="C641" s="61">
        <v>3574</v>
      </c>
      <c r="D641" s="61">
        <v>4936</v>
      </c>
      <c r="E641" s="143">
        <f t="shared" si="10"/>
        <v>0.7240680713128039</v>
      </c>
    </row>
    <row r="642" spans="1:5" ht="16.5" customHeight="1">
      <c r="A642" s="56">
        <v>2080602</v>
      </c>
      <c r="B642" s="61" t="s">
        <v>514</v>
      </c>
      <c r="C642" s="61">
        <v>0</v>
      </c>
      <c r="D642" s="61">
        <v>0</v>
      </c>
      <c r="E642" s="143" t="str">
        <f t="shared" si="10"/>
        <v>-</v>
      </c>
    </row>
    <row r="643" spans="1:5" ht="16.5" customHeight="1">
      <c r="A643" s="56">
        <v>2080699</v>
      </c>
      <c r="B643" s="61" t="s">
        <v>515</v>
      </c>
      <c r="C643" s="61">
        <v>0</v>
      </c>
      <c r="D643" s="61">
        <v>0</v>
      </c>
      <c r="E643" s="143" t="str">
        <f t="shared" si="10"/>
        <v>-</v>
      </c>
    </row>
    <row r="644" spans="1:5" ht="16.5" customHeight="1">
      <c r="A644" s="56">
        <v>20807</v>
      </c>
      <c r="B644" s="61" t="s">
        <v>516</v>
      </c>
      <c r="C644" s="61">
        <f>SUM(C645:C654)</f>
        <v>7942</v>
      </c>
      <c r="D644" s="61">
        <v>9104</v>
      </c>
      <c r="E644" s="143">
        <f t="shared" si="10"/>
        <v>0.8723637961335676</v>
      </c>
    </row>
    <row r="645" spans="1:5" ht="16.5" customHeight="1">
      <c r="A645" s="56">
        <v>2080701</v>
      </c>
      <c r="B645" s="61" t="s">
        <v>517</v>
      </c>
      <c r="C645" s="61">
        <v>0</v>
      </c>
      <c r="D645" s="61">
        <v>15</v>
      </c>
      <c r="E645" s="143">
        <f aca="true" t="shared" si="11" ref="E645:E708">IF(D645=0,"-",C645/D645)</f>
        <v>0</v>
      </c>
    </row>
    <row r="646" spans="1:5" ht="16.5" customHeight="1">
      <c r="A646" s="56">
        <v>2080702</v>
      </c>
      <c r="B646" s="61" t="s">
        <v>518</v>
      </c>
      <c r="C646" s="61">
        <v>109</v>
      </c>
      <c r="D646" s="61">
        <v>193</v>
      </c>
      <c r="E646" s="143">
        <f t="shared" si="11"/>
        <v>0.5647668393782384</v>
      </c>
    </row>
    <row r="647" spans="1:5" ht="16.5" customHeight="1">
      <c r="A647" s="56">
        <v>2080704</v>
      </c>
      <c r="B647" s="61" t="s">
        <v>519</v>
      </c>
      <c r="C647" s="61">
        <v>0</v>
      </c>
      <c r="D647" s="61">
        <v>0</v>
      </c>
      <c r="E647" s="143" t="str">
        <f t="shared" si="11"/>
        <v>-</v>
      </c>
    </row>
    <row r="648" spans="1:5" ht="16.5" customHeight="1">
      <c r="A648" s="56">
        <v>2080705</v>
      </c>
      <c r="B648" s="61" t="s">
        <v>520</v>
      </c>
      <c r="C648" s="61">
        <v>0</v>
      </c>
      <c r="D648" s="61">
        <v>0</v>
      </c>
      <c r="E648" s="143" t="str">
        <f t="shared" si="11"/>
        <v>-</v>
      </c>
    </row>
    <row r="649" spans="1:5" ht="16.5" customHeight="1">
      <c r="A649" s="56">
        <v>2080709</v>
      </c>
      <c r="B649" s="61" t="s">
        <v>521</v>
      </c>
      <c r="C649" s="61">
        <v>150</v>
      </c>
      <c r="D649" s="61">
        <v>150</v>
      </c>
      <c r="E649" s="143">
        <f t="shared" si="11"/>
        <v>1</v>
      </c>
    </row>
    <row r="650" spans="1:5" ht="16.5" customHeight="1">
      <c r="A650" s="56">
        <v>2080710</v>
      </c>
      <c r="B650" s="61" t="s">
        <v>522</v>
      </c>
      <c r="C650" s="61">
        <v>0</v>
      </c>
      <c r="D650" s="61">
        <v>0</v>
      </c>
      <c r="E650" s="143" t="str">
        <f t="shared" si="11"/>
        <v>-</v>
      </c>
    </row>
    <row r="651" spans="1:5" ht="16.5" customHeight="1">
      <c r="A651" s="56">
        <v>2080711</v>
      </c>
      <c r="B651" s="61" t="s">
        <v>523</v>
      </c>
      <c r="C651" s="61">
        <v>0</v>
      </c>
      <c r="D651" s="61">
        <v>0</v>
      </c>
      <c r="E651" s="143" t="str">
        <f t="shared" si="11"/>
        <v>-</v>
      </c>
    </row>
    <row r="652" spans="1:5" ht="16.5" customHeight="1">
      <c r="A652" s="56">
        <v>2080712</v>
      </c>
      <c r="B652" s="61" t="s">
        <v>524</v>
      </c>
      <c r="C652" s="61">
        <v>83</v>
      </c>
      <c r="D652" s="61">
        <v>38</v>
      </c>
      <c r="E652" s="143">
        <f t="shared" si="11"/>
        <v>2.1842105263157894</v>
      </c>
    </row>
    <row r="653" spans="1:5" ht="16.5" customHeight="1">
      <c r="A653" s="56">
        <v>2080713</v>
      </c>
      <c r="B653" s="61" t="s">
        <v>525</v>
      </c>
      <c r="C653" s="61">
        <v>0</v>
      </c>
      <c r="D653" s="61">
        <v>0</v>
      </c>
      <c r="E653" s="143" t="str">
        <f t="shared" si="11"/>
        <v>-</v>
      </c>
    </row>
    <row r="654" spans="1:5" ht="16.5" customHeight="1">
      <c r="A654" s="56">
        <v>2080799</v>
      </c>
      <c r="B654" s="61" t="s">
        <v>526</v>
      </c>
      <c r="C654" s="61">
        <v>7600</v>
      </c>
      <c r="D654" s="61">
        <v>8708</v>
      </c>
      <c r="E654" s="143">
        <f t="shared" si="11"/>
        <v>0.8727606798346348</v>
      </c>
    </row>
    <row r="655" spans="1:5" ht="16.5" customHeight="1">
      <c r="A655" s="56">
        <v>20808</v>
      </c>
      <c r="B655" s="61" t="s">
        <v>527</v>
      </c>
      <c r="C655" s="61">
        <f>SUM(C656:C662)</f>
        <v>3590</v>
      </c>
      <c r="D655" s="61">
        <v>3117</v>
      </c>
      <c r="E655" s="143">
        <f t="shared" si="11"/>
        <v>1.151748476098813</v>
      </c>
    </row>
    <row r="656" spans="1:5" ht="16.5" customHeight="1">
      <c r="A656" s="56">
        <v>2080801</v>
      </c>
      <c r="B656" s="61" t="s">
        <v>528</v>
      </c>
      <c r="C656" s="61">
        <v>0</v>
      </c>
      <c r="D656" s="61">
        <v>0</v>
      </c>
      <c r="E656" s="143" t="str">
        <f t="shared" si="11"/>
        <v>-</v>
      </c>
    </row>
    <row r="657" spans="1:5" ht="16.5" customHeight="1">
      <c r="A657" s="56">
        <v>2080802</v>
      </c>
      <c r="B657" s="61" t="s">
        <v>529</v>
      </c>
      <c r="C657" s="61">
        <v>0</v>
      </c>
      <c r="D657" s="61">
        <v>0</v>
      </c>
      <c r="E657" s="143" t="str">
        <f t="shared" si="11"/>
        <v>-</v>
      </c>
    </row>
    <row r="658" spans="1:5" ht="16.5" customHeight="1">
      <c r="A658" s="56">
        <v>2080803</v>
      </c>
      <c r="B658" s="61" t="s">
        <v>530</v>
      </c>
      <c r="C658" s="61">
        <v>0</v>
      </c>
      <c r="D658" s="61">
        <v>0</v>
      </c>
      <c r="E658" s="143" t="str">
        <f t="shared" si="11"/>
        <v>-</v>
      </c>
    </row>
    <row r="659" spans="1:5" ht="16.5" customHeight="1">
      <c r="A659" s="56">
        <v>2080804</v>
      </c>
      <c r="B659" s="61" t="s">
        <v>531</v>
      </c>
      <c r="C659" s="61">
        <v>180</v>
      </c>
      <c r="D659" s="61">
        <v>30</v>
      </c>
      <c r="E659" s="143">
        <f t="shared" si="11"/>
        <v>6</v>
      </c>
    </row>
    <row r="660" spans="1:5" ht="16.5" customHeight="1">
      <c r="A660" s="56">
        <v>2080805</v>
      </c>
      <c r="B660" s="61" t="s">
        <v>532</v>
      </c>
      <c r="C660" s="61">
        <v>0</v>
      </c>
      <c r="D660" s="61">
        <v>31</v>
      </c>
      <c r="E660" s="143">
        <f t="shared" si="11"/>
        <v>0</v>
      </c>
    </row>
    <row r="661" spans="1:5" ht="16.5" customHeight="1">
      <c r="A661" s="56">
        <v>2080806</v>
      </c>
      <c r="B661" s="61" t="s">
        <v>533</v>
      </c>
      <c r="C661" s="61">
        <v>0</v>
      </c>
      <c r="D661" s="61">
        <v>0</v>
      </c>
      <c r="E661" s="143" t="str">
        <f t="shared" si="11"/>
        <v>-</v>
      </c>
    </row>
    <row r="662" spans="1:5" ht="16.5" customHeight="1">
      <c r="A662" s="56">
        <v>2080899</v>
      </c>
      <c r="B662" s="61" t="s">
        <v>534</v>
      </c>
      <c r="C662" s="61">
        <v>3410</v>
      </c>
      <c r="D662" s="61">
        <v>3056</v>
      </c>
      <c r="E662" s="143">
        <f t="shared" si="11"/>
        <v>1.1158376963350785</v>
      </c>
    </row>
    <row r="663" spans="1:5" ht="16.5" customHeight="1">
      <c r="A663" s="56">
        <v>20809</v>
      </c>
      <c r="B663" s="61" t="s">
        <v>535</v>
      </c>
      <c r="C663" s="61">
        <f>SUM(C664:C668)</f>
        <v>2481</v>
      </c>
      <c r="D663" s="61">
        <v>2193</v>
      </c>
      <c r="E663" s="143">
        <f t="shared" si="11"/>
        <v>1.131326949384405</v>
      </c>
    </row>
    <row r="664" spans="1:5" ht="16.5" customHeight="1">
      <c r="A664" s="56">
        <v>2080901</v>
      </c>
      <c r="B664" s="61" t="s">
        <v>536</v>
      </c>
      <c r="C664" s="61">
        <v>165</v>
      </c>
      <c r="D664" s="61">
        <v>122</v>
      </c>
      <c r="E664" s="143">
        <f t="shared" si="11"/>
        <v>1.3524590163934427</v>
      </c>
    </row>
    <row r="665" spans="1:5" ht="16.5" customHeight="1">
      <c r="A665" s="56">
        <v>2080902</v>
      </c>
      <c r="B665" s="61" t="s">
        <v>537</v>
      </c>
      <c r="C665" s="61">
        <v>1157</v>
      </c>
      <c r="D665" s="61">
        <v>948</v>
      </c>
      <c r="E665" s="143">
        <f t="shared" si="11"/>
        <v>1.220464135021097</v>
      </c>
    </row>
    <row r="666" spans="1:5" ht="16.5" customHeight="1">
      <c r="A666" s="56">
        <v>2080903</v>
      </c>
      <c r="B666" s="61" t="s">
        <v>538</v>
      </c>
      <c r="C666" s="61">
        <v>130</v>
      </c>
      <c r="D666" s="61">
        <v>204</v>
      </c>
      <c r="E666" s="143">
        <f t="shared" si="11"/>
        <v>0.6372549019607843</v>
      </c>
    </row>
    <row r="667" spans="1:5" ht="16.5" customHeight="1">
      <c r="A667" s="56">
        <v>2080904</v>
      </c>
      <c r="B667" s="61" t="s">
        <v>539</v>
      </c>
      <c r="C667" s="61">
        <v>24</v>
      </c>
      <c r="D667" s="61">
        <v>19</v>
      </c>
      <c r="E667" s="143">
        <f t="shared" si="11"/>
        <v>1.263157894736842</v>
      </c>
    </row>
    <row r="668" spans="1:5" ht="16.5" customHeight="1">
      <c r="A668" s="56">
        <v>2080999</v>
      </c>
      <c r="B668" s="61" t="s">
        <v>540</v>
      </c>
      <c r="C668" s="61">
        <v>1005</v>
      </c>
      <c r="D668" s="61">
        <v>900</v>
      </c>
      <c r="E668" s="143">
        <f t="shared" si="11"/>
        <v>1.1166666666666667</v>
      </c>
    </row>
    <row r="669" spans="1:5" ht="16.5" customHeight="1">
      <c r="A669" s="56">
        <v>20810</v>
      </c>
      <c r="B669" s="61" t="s">
        <v>541</v>
      </c>
      <c r="C669" s="61">
        <f>SUM(C670:C675)</f>
        <v>2503</v>
      </c>
      <c r="D669" s="61">
        <v>2660</v>
      </c>
      <c r="E669" s="143">
        <f t="shared" si="11"/>
        <v>0.9409774436090226</v>
      </c>
    </row>
    <row r="670" spans="1:5" ht="16.5" customHeight="1">
      <c r="A670" s="56">
        <v>2081001</v>
      </c>
      <c r="B670" s="61" t="s">
        <v>542</v>
      </c>
      <c r="C670" s="61">
        <v>404</v>
      </c>
      <c r="D670" s="61">
        <v>315</v>
      </c>
      <c r="E670" s="143">
        <f t="shared" si="11"/>
        <v>1.2825396825396826</v>
      </c>
    </row>
    <row r="671" spans="1:5" ht="16.5" customHeight="1">
      <c r="A671" s="56">
        <v>2081002</v>
      </c>
      <c r="B671" s="61" t="s">
        <v>543</v>
      </c>
      <c r="C671" s="61">
        <v>34</v>
      </c>
      <c r="D671" s="61">
        <v>653</v>
      </c>
      <c r="E671" s="143">
        <f t="shared" si="11"/>
        <v>0.05206738131699847</v>
      </c>
    </row>
    <row r="672" spans="1:5" ht="16.5" customHeight="1">
      <c r="A672" s="56">
        <v>2081003</v>
      </c>
      <c r="B672" s="61" t="s">
        <v>544</v>
      </c>
      <c r="C672" s="61">
        <v>0</v>
      </c>
      <c r="D672" s="61">
        <v>0</v>
      </c>
      <c r="E672" s="143" t="str">
        <f t="shared" si="11"/>
        <v>-</v>
      </c>
    </row>
    <row r="673" spans="1:5" ht="16.5" customHeight="1">
      <c r="A673" s="56">
        <v>2081004</v>
      </c>
      <c r="B673" s="61" t="s">
        <v>545</v>
      </c>
      <c r="C673" s="61">
        <v>185</v>
      </c>
      <c r="D673" s="61">
        <v>195</v>
      </c>
      <c r="E673" s="143">
        <f t="shared" si="11"/>
        <v>0.9487179487179487</v>
      </c>
    </row>
    <row r="674" spans="1:5" ht="16.5" customHeight="1">
      <c r="A674" s="56">
        <v>2081005</v>
      </c>
      <c r="B674" s="61" t="s">
        <v>546</v>
      </c>
      <c r="C674" s="61">
        <v>1632</v>
      </c>
      <c r="D674" s="61">
        <v>1358</v>
      </c>
      <c r="E674" s="143">
        <f t="shared" si="11"/>
        <v>1.2017673048600883</v>
      </c>
    </row>
    <row r="675" spans="1:5" ht="16.5" customHeight="1">
      <c r="A675" s="56">
        <v>2081099</v>
      </c>
      <c r="B675" s="61" t="s">
        <v>547</v>
      </c>
      <c r="C675" s="61">
        <v>248</v>
      </c>
      <c r="D675" s="61">
        <v>139</v>
      </c>
      <c r="E675" s="143">
        <f t="shared" si="11"/>
        <v>1.7841726618705036</v>
      </c>
    </row>
    <row r="676" spans="1:5" ht="16.5" customHeight="1">
      <c r="A676" s="56">
        <v>20811</v>
      </c>
      <c r="B676" s="61" t="s">
        <v>548</v>
      </c>
      <c r="C676" s="61">
        <f>SUM(C677:C683)</f>
        <v>1360</v>
      </c>
      <c r="D676" s="61">
        <v>1491</v>
      </c>
      <c r="E676" s="143">
        <f t="shared" si="11"/>
        <v>0.9121395036887995</v>
      </c>
    </row>
    <row r="677" spans="1:5" ht="16.5" customHeight="1">
      <c r="A677" s="56">
        <v>2081101</v>
      </c>
      <c r="B677" s="61" t="s">
        <v>59</v>
      </c>
      <c r="C677" s="61">
        <v>228</v>
      </c>
      <c r="D677" s="61">
        <v>148</v>
      </c>
      <c r="E677" s="143">
        <f t="shared" si="11"/>
        <v>1.5405405405405406</v>
      </c>
    </row>
    <row r="678" spans="1:5" ht="16.5" customHeight="1">
      <c r="A678" s="56">
        <v>2081102</v>
      </c>
      <c r="B678" s="61" t="s">
        <v>60</v>
      </c>
      <c r="C678" s="61">
        <v>1</v>
      </c>
      <c r="D678" s="61">
        <v>1</v>
      </c>
      <c r="E678" s="143">
        <f t="shared" si="11"/>
        <v>1</v>
      </c>
    </row>
    <row r="679" spans="1:5" ht="16.5" customHeight="1">
      <c r="A679" s="56">
        <v>2081103</v>
      </c>
      <c r="B679" s="61" t="s">
        <v>61</v>
      </c>
      <c r="C679" s="61">
        <v>0</v>
      </c>
      <c r="D679" s="61">
        <v>0</v>
      </c>
      <c r="E679" s="143" t="str">
        <f t="shared" si="11"/>
        <v>-</v>
      </c>
    </row>
    <row r="680" spans="1:5" ht="16.5" customHeight="1">
      <c r="A680" s="56">
        <v>2081104</v>
      </c>
      <c r="B680" s="61" t="s">
        <v>549</v>
      </c>
      <c r="C680" s="61">
        <v>510</v>
      </c>
      <c r="D680" s="61">
        <v>185</v>
      </c>
      <c r="E680" s="143">
        <f t="shared" si="11"/>
        <v>2.7567567567567566</v>
      </c>
    </row>
    <row r="681" spans="1:5" ht="16.5" customHeight="1">
      <c r="A681" s="56">
        <v>2081105</v>
      </c>
      <c r="B681" s="61" t="s">
        <v>550</v>
      </c>
      <c r="C681" s="61">
        <v>276</v>
      </c>
      <c r="D681" s="61">
        <v>50</v>
      </c>
      <c r="E681" s="143">
        <f t="shared" si="11"/>
        <v>5.52</v>
      </c>
    </row>
    <row r="682" spans="1:5" ht="16.5" customHeight="1">
      <c r="A682" s="56">
        <v>2081106</v>
      </c>
      <c r="B682" s="61" t="s">
        <v>551</v>
      </c>
      <c r="C682" s="61">
        <v>135</v>
      </c>
      <c r="D682" s="61">
        <v>42</v>
      </c>
      <c r="E682" s="143">
        <f t="shared" si="11"/>
        <v>3.2142857142857144</v>
      </c>
    </row>
    <row r="683" spans="1:5" ht="16.5" customHeight="1">
      <c r="A683" s="56">
        <v>2081199</v>
      </c>
      <c r="B683" s="61" t="s">
        <v>552</v>
      </c>
      <c r="C683" s="61">
        <v>210</v>
      </c>
      <c r="D683" s="61">
        <v>1065</v>
      </c>
      <c r="E683" s="143">
        <f t="shared" si="11"/>
        <v>0.19718309859154928</v>
      </c>
    </row>
    <row r="684" spans="1:5" ht="16.5" customHeight="1">
      <c r="A684" s="56">
        <v>20815</v>
      </c>
      <c r="B684" s="61" t="s">
        <v>553</v>
      </c>
      <c r="C684" s="61">
        <f>SUM(C685:C688)</f>
        <v>10</v>
      </c>
      <c r="D684" s="61">
        <v>20</v>
      </c>
      <c r="E684" s="143">
        <f t="shared" si="11"/>
        <v>0.5</v>
      </c>
    </row>
    <row r="685" spans="1:5" ht="16.5" customHeight="1">
      <c r="A685" s="56">
        <v>2081501</v>
      </c>
      <c r="B685" s="61" t="s">
        <v>554</v>
      </c>
      <c r="C685" s="61">
        <v>0</v>
      </c>
      <c r="D685" s="61">
        <v>0</v>
      </c>
      <c r="E685" s="143" t="str">
        <f t="shared" si="11"/>
        <v>-</v>
      </c>
    </row>
    <row r="686" spans="1:5" ht="16.5" customHeight="1">
      <c r="A686" s="56">
        <v>2081502</v>
      </c>
      <c r="B686" s="61" t="s">
        <v>555</v>
      </c>
      <c r="C686" s="61">
        <v>10</v>
      </c>
      <c r="D686" s="61">
        <v>20</v>
      </c>
      <c r="E686" s="143">
        <f t="shared" si="11"/>
        <v>0.5</v>
      </c>
    </row>
    <row r="687" spans="1:5" ht="16.5" customHeight="1">
      <c r="A687" s="56">
        <v>2081503</v>
      </c>
      <c r="B687" s="61" t="s">
        <v>556</v>
      </c>
      <c r="C687" s="61">
        <v>0</v>
      </c>
      <c r="D687" s="61">
        <v>0</v>
      </c>
      <c r="E687" s="143" t="str">
        <f t="shared" si="11"/>
        <v>-</v>
      </c>
    </row>
    <row r="688" spans="1:5" ht="16.5" customHeight="1">
      <c r="A688" s="56">
        <v>2081599</v>
      </c>
      <c r="B688" s="61" t="s">
        <v>557</v>
      </c>
      <c r="C688" s="61">
        <v>0</v>
      </c>
      <c r="D688" s="61">
        <v>0</v>
      </c>
      <c r="E688" s="143" t="str">
        <f t="shared" si="11"/>
        <v>-</v>
      </c>
    </row>
    <row r="689" spans="1:5" ht="16.5" customHeight="1">
      <c r="A689" s="56">
        <v>20816</v>
      </c>
      <c r="B689" s="61" t="s">
        <v>558</v>
      </c>
      <c r="C689" s="61">
        <f>SUM(C690:C693)</f>
        <v>0</v>
      </c>
      <c r="D689" s="61">
        <v>70</v>
      </c>
      <c r="E689" s="143">
        <f t="shared" si="11"/>
        <v>0</v>
      </c>
    </row>
    <row r="690" spans="1:5" ht="16.5" customHeight="1">
      <c r="A690" s="56">
        <v>2081601</v>
      </c>
      <c r="B690" s="61" t="s">
        <v>59</v>
      </c>
      <c r="C690" s="61">
        <v>0</v>
      </c>
      <c r="D690" s="61">
        <v>0</v>
      </c>
      <c r="E690" s="143" t="str">
        <f t="shared" si="11"/>
        <v>-</v>
      </c>
    </row>
    <row r="691" spans="1:5" ht="16.5" customHeight="1">
      <c r="A691" s="56">
        <v>2081602</v>
      </c>
      <c r="B691" s="61" t="s">
        <v>60</v>
      </c>
      <c r="C691" s="61">
        <v>0</v>
      </c>
      <c r="D691" s="61">
        <v>0</v>
      </c>
      <c r="E691" s="143" t="str">
        <f t="shared" si="11"/>
        <v>-</v>
      </c>
    </row>
    <row r="692" spans="1:5" ht="16.5" customHeight="1">
      <c r="A692" s="56">
        <v>2081603</v>
      </c>
      <c r="B692" s="61" t="s">
        <v>61</v>
      </c>
      <c r="C692" s="61">
        <v>0</v>
      </c>
      <c r="D692" s="61">
        <v>0</v>
      </c>
      <c r="E692" s="143" t="str">
        <f t="shared" si="11"/>
        <v>-</v>
      </c>
    </row>
    <row r="693" spans="1:5" ht="16.5" customHeight="1">
      <c r="A693" s="56">
        <v>2081699</v>
      </c>
      <c r="B693" s="61" t="s">
        <v>559</v>
      </c>
      <c r="C693" s="61">
        <v>0</v>
      </c>
      <c r="D693" s="61">
        <v>70</v>
      </c>
      <c r="E693" s="143">
        <f t="shared" si="11"/>
        <v>0</v>
      </c>
    </row>
    <row r="694" spans="1:5" ht="16.5" customHeight="1">
      <c r="A694" s="56">
        <v>20819</v>
      </c>
      <c r="B694" s="61" t="s">
        <v>560</v>
      </c>
      <c r="C694" s="61">
        <f>SUM(C695:C696)</f>
        <v>450</v>
      </c>
      <c r="D694" s="61">
        <v>468</v>
      </c>
      <c r="E694" s="143">
        <f t="shared" si="11"/>
        <v>0.9615384615384616</v>
      </c>
    </row>
    <row r="695" spans="1:5" ht="16.5" customHeight="1">
      <c r="A695" s="56">
        <v>2081901</v>
      </c>
      <c r="B695" s="61" t="s">
        <v>561</v>
      </c>
      <c r="C695" s="61">
        <v>450</v>
      </c>
      <c r="D695" s="61">
        <v>468</v>
      </c>
      <c r="E695" s="143">
        <f t="shared" si="11"/>
        <v>0.9615384615384616</v>
      </c>
    </row>
    <row r="696" spans="1:5" ht="16.5" customHeight="1">
      <c r="A696" s="56">
        <v>2081902</v>
      </c>
      <c r="B696" s="61" t="s">
        <v>562</v>
      </c>
      <c r="C696" s="61">
        <v>0</v>
      </c>
      <c r="D696" s="61">
        <v>0</v>
      </c>
      <c r="E696" s="143" t="str">
        <f t="shared" si="11"/>
        <v>-</v>
      </c>
    </row>
    <row r="697" spans="1:5" ht="16.5" customHeight="1">
      <c r="A697" s="56">
        <v>20820</v>
      </c>
      <c r="B697" s="61" t="s">
        <v>563</v>
      </c>
      <c r="C697" s="61">
        <f>SUM(C698:C699)</f>
        <v>1008</v>
      </c>
      <c r="D697" s="61">
        <v>796</v>
      </c>
      <c r="E697" s="143">
        <f t="shared" si="11"/>
        <v>1.2663316582914572</v>
      </c>
    </row>
    <row r="698" spans="1:5" ht="16.5" customHeight="1">
      <c r="A698" s="56">
        <v>2082001</v>
      </c>
      <c r="B698" s="61" t="s">
        <v>564</v>
      </c>
      <c r="C698" s="61">
        <v>0</v>
      </c>
      <c r="D698" s="61">
        <v>0</v>
      </c>
      <c r="E698" s="143" t="str">
        <f t="shared" si="11"/>
        <v>-</v>
      </c>
    </row>
    <row r="699" spans="1:5" ht="16.5" customHeight="1">
      <c r="A699" s="56">
        <v>2082002</v>
      </c>
      <c r="B699" s="61" t="s">
        <v>565</v>
      </c>
      <c r="C699" s="61">
        <v>1008</v>
      </c>
      <c r="D699" s="61">
        <v>796</v>
      </c>
      <c r="E699" s="143">
        <f t="shared" si="11"/>
        <v>1.2663316582914572</v>
      </c>
    </row>
    <row r="700" spans="1:5" ht="16.5" customHeight="1">
      <c r="A700" s="56">
        <v>20821</v>
      </c>
      <c r="B700" s="61" t="s">
        <v>566</v>
      </c>
      <c r="C700" s="61">
        <f>SUM(C701:C702)</f>
        <v>0</v>
      </c>
      <c r="D700" s="61">
        <v>0</v>
      </c>
      <c r="E700" s="143" t="str">
        <f t="shared" si="11"/>
        <v>-</v>
      </c>
    </row>
    <row r="701" spans="1:5" ht="16.5" customHeight="1">
      <c r="A701" s="56">
        <v>2082101</v>
      </c>
      <c r="B701" s="61" t="s">
        <v>567</v>
      </c>
      <c r="C701" s="61">
        <v>0</v>
      </c>
      <c r="D701" s="61">
        <v>0</v>
      </c>
      <c r="E701" s="143" t="str">
        <f t="shared" si="11"/>
        <v>-</v>
      </c>
    </row>
    <row r="702" spans="1:5" ht="16.5" customHeight="1">
      <c r="A702" s="56">
        <v>2082102</v>
      </c>
      <c r="B702" s="61" t="s">
        <v>568</v>
      </c>
      <c r="C702" s="61">
        <v>0</v>
      </c>
      <c r="D702" s="61">
        <v>0</v>
      </c>
      <c r="E702" s="143" t="str">
        <f t="shared" si="11"/>
        <v>-</v>
      </c>
    </row>
    <row r="703" spans="1:5" ht="16.5" customHeight="1">
      <c r="A703" s="56">
        <v>20824</v>
      </c>
      <c r="B703" s="61" t="s">
        <v>569</v>
      </c>
      <c r="C703" s="61">
        <f>SUM(C704:C705)</f>
        <v>0</v>
      </c>
      <c r="D703" s="61">
        <v>0</v>
      </c>
      <c r="E703" s="143" t="str">
        <f t="shared" si="11"/>
        <v>-</v>
      </c>
    </row>
    <row r="704" spans="1:5" ht="16.5" customHeight="1">
      <c r="A704" s="56">
        <v>2082401</v>
      </c>
      <c r="B704" s="61" t="s">
        <v>570</v>
      </c>
      <c r="C704" s="61">
        <v>0</v>
      </c>
      <c r="D704" s="61">
        <v>0</v>
      </c>
      <c r="E704" s="143" t="str">
        <f t="shared" si="11"/>
        <v>-</v>
      </c>
    </row>
    <row r="705" spans="1:5" ht="16.5" customHeight="1">
      <c r="A705" s="56">
        <v>2082402</v>
      </c>
      <c r="B705" s="61" t="s">
        <v>571</v>
      </c>
      <c r="C705" s="61">
        <v>0</v>
      </c>
      <c r="D705" s="61">
        <v>0</v>
      </c>
      <c r="E705" s="143" t="str">
        <f t="shared" si="11"/>
        <v>-</v>
      </c>
    </row>
    <row r="706" spans="1:5" ht="16.5" customHeight="1">
      <c r="A706" s="56">
        <v>20825</v>
      </c>
      <c r="B706" s="61" t="s">
        <v>572</v>
      </c>
      <c r="C706" s="61">
        <f>SUM(C707:C708)</f>
        <v>0</v>
      </c>
      <c r="D706" s="61">
        <v>0</v>
      </c>
      <c r="E706" s="143" t="str">
        <f t="shared" si="11"/>
        <v>-</v>
      </c>
    </row>
    <row r="707" spans="1:5" ht="16.5" customHeight="1">
      <c r="A707" s="56">
        <v>2082501</v>
      </c>
      <c r="B707" s="61" t="s">
        <v>573</v>
      </c>
      <c r="C707" s="61">
        <v>0</v>
      </c>
      <c r="D707" s="61">
        <v>0</v>
      </c>
      <c r="E707" s="143" t="str">
        <f t="shared" si="11"/>
        <v>-</v>
      </c>
    </row>
    <row r="708" spans="1:5" ht="16.5" customHeight="1">
      <c r="A708" s="56">
        <v>2082502</v>
      </c>
      <c r="B708" s="61" t="s">
        <v>574</v>
      </c>
      <c r="C708" s="61">
        <v>0</v>
      </c>
      <c r="D708" s="61">
        <v>0</v>
      </c>
      <c r="E708" s="143" t="str">
        <f t="shared" si="11"/>
        <v>-</v>
      </c>
    </row>
    <row r="709" spans="1:5" ht="16.5" customHeight="1">
      <c r="A709" s="56">
        <v>20899</v>
      </c>
      <c r="B709" s="61" t="s">
        <v>575</v>
      </c>
      <c r="C709" s="61">
        <f>C710</f>
        <v>30859</v>
      </c>
      <c r="D709" s="61">
        <v>3467</v>
      </c>
      <c r="E709" s="143">
        <f aca="true" t="shared" si="12" ref="E709:E772">IF(D709=0,"-",C709/D709)</f>
        <v>8.900778771271993</v>
      </c>
    </row>
    <row r="710" spans="1:5" ht="16.5" customHeight="1">
      <c r="A710" s="56">
        <v>2089901</v>
      </c>
      <c r="B710" s="61" t="s">
        <v>576</v>
      </c>
      <c r="C710" s="61">
        <v>30859</v>
      </c>
      <c r="D710" s="61">
        <v>3467</v>
      </c>
      <c r="E710" s="143">
        <f t="shared" si="12"/>
        <v>8.900778771271993</v>
      </c>
    </row>
    <row r="711" spans="1:5" ht="16.5" customHeight="1">
      <c r="A711" s="56">
        <v>210</v>
      </c>
      <c r="B711" s="61" t="s">
        <v>577</v>
      </c>
      <c r="C711" s="61">
        <f>SUM(C712,C717,C730,C734,C746,C756,C759,C763,C773)</f>
        <v>39433</v>
      </c>
      <c r="D711" s="61">
        <v>32355</v>
      </c>
      <c r="E711" s="143">
        <f t="shared" si="12"/>
        <v>1.2187606243239066</v>
      </c>
    </row>
    <row r="712" spans="1:5" ht="16.5" customHeight="1">
      <c r="A712" s="56">
        <v>21001</v>
      </c>
      <c r="B712" s="61" t="s">
        <v>578</v>
      </c>
      <c r="C712" s="61">
        <f>SUM(C713:C716)</f>
        <v>1691</v>
      </c>
      <c r="D712" s="61">
        <v>1190</v>
      </c>
      <c r="E712" s="143">
        <f t="shared" si="12"/>
        <v>1.4210084033613446</v>
      </c>
    </row>
    <row r="713" spans="1:5" ht="16.5" customHeight="1">
      <c r="A713" s="56">
        <v>2100101</v>
      </c>
      <c r="B713" s="61" t="s">
        <v>59</v>
      </c>
      <c r="C713" s="61">
        <v>1293</v>
      </c>
      <c r="D713" s="61">
        <v>892</v>
      </c>
      <c r="E713" s="143">
        <f t="shared" si="12"/>
        <v>1.4495515695067265</v>
      </c>
    </row>
    <row r="714" spans="1:5" ht="16.5" customHeight="1">
      <c r="A714" s="56">
        <v>2100102</v>
      </c>
      <c r="B714" s="61" t="s">
        <v>60</v>
      </c>
      <c r="C714" s="61">
        <v>0</v>
      </c>
      <c r="D714" s="61">
        <v>33</v>
      </c>
      <c r="E714" s="143">
        <f t="shared" si="12"/>
        <v>0</v>
      </c>
    </row>
    <row r="715" spans="1:5" ht="16.5" customHeight="1">
      <c r="A715" s="56">
        <v>2100103</v>
      </c>
      <c r="B715" s="61" t="s">
        <v>61</v>
      </c>
      <c r="C715" s="61">
        <v>0</v>
      </c>
      <c r="D715" s="61">
        <v>0</v>
      </c>
      <c r="E715" s="143" t="str">
        <f t="shared" si="12"/>
        <v>-</v>
      </c>
    </row>
    <row r="716" spans="1:5" ht="16.5" customHeight="1">
      <c r="A716" s="56">
        <v>2100199</v>
      </c>
      <c r="B716" s="61" t="s">
        <v>579</v>
      </c>
      <c r="C716" s="61">
        <v>398</v>
      </c>
      <c r="D716" s="61">
        <v>265</v>
      </c>
      <c r="E716" s="143">
        <f t="shared" si="12"/>
        <v>1.5018867924528303</v>
      </c>
    </row>
    <row r="717" spans="1:5" ht="16.5" customHeight="1">
      <c r="A717" s="56">
        <v>21002</v>
      </c>
      <c r="B717" s="61" t="s">
        <v>580</v>
      </c>
      <c r="C717" s="61">
        <f>SUM(C718:C729)</f>
        <v>4486</v>
      </c>
      <c r="D717" s="61">
        <v>1674</v>
      </c>
      <c r="E717" s="143">
        <f t="shared" si="12"/>
        <v>2.6798088410991636</v>
      </c>
    </row>
    <row r="718" spans="1:5" ht="16.5" customHeight="1">
      <c r="A718" s="56">
        <v>2100201</v>
      </c>
      <c r="B718" s="61" t="s">
        <v>581</v>
      </c>
      <c r="C718" s="61">
        <v>2375</v>
      </c>
      <c r="D718" s="61">
        <v>1151</v>
      </c>
      <c r="E718" s="143">
        <f t="shared" si="12"/>
        <v>2.0634231103388356</v>
      </c>
    </row>
    <row r="719" spans="1:5" ht="16.5" customHeight="1">
      <c r="A719" s="56">
        <v>2100202</v>
      </c>
      <c r="B719" s="61" t="s">
        <v>582</v>
      </c>
      <c r="C719" s="61">
        <v>94</v>
      </c>
      <c r="D719" s="61">
        <v>141</v>
      </c>
      <c r="E719" s="143">
        <f t="shared" si="12"/>
        <v>0.6666666666666666</v>
      </c>
    </row>
    <row r="720" spans="1:5" ht="16.5" customHeight="1">
      <c r="A720" s="56">
        <v>2100203</v>
      </c>
      <c r="B720" s="61" t="s">
        <v>583</v>
      </c>
      <c r="C720" s="61">
        <v>0</v>
      </c>
      <c r="D720" s="61">
        <v>0</v>
      </c>
      <c r="E720" s="143" t="str">
        <f t="shared" si="12"/>
        <v>-</v>
      </c>
    </row>
    <row r="721" spans="1:5" ht="16.5" customHeight="1">
      <c r="A721" s="56">
        <v>2100204</v>
      </c>
      <c r="B721" s="61" t="s">
        <v>584</v>
      </c>
      <c r="C721" s="61">
        <v>0</v>
      </c>
      <c r="D721" s="61">
        <v>0</v>
      </c>
      <c r="E721" s="143" t="str">
        <f t="shared" si="12"/>
        <v>-</v>
      </c>
    </row>
    <row r="722" spans="1:5" ht="16.5" customHeight="1">
      <c r="A722" s="56">
        <v>2100205</v>
      </c>
      <c r="B722" s="61" t="s">
        <v>585</v>
      </c>
      <c r="C722" s="61">
        <v>0</v>
      </c>
      <c r="D722" s="61">
        <v>300</v>
      </c>
      <c r="E722" s="143">
        <f t="shared" si="12"/>
        <v>0</v>
      </c>
    </row>
    <row r="723" spans="1:5" ht="16.5" customHeight="1">
      <c r="A723" s="56">
        <v>2100206</v>
      </c>
      <c r="B723" s="61" t="s">
        <v>586</v>
      </c>
      <c r="C723" s="61">
        <v>0</v>
      </c>
      <c r="D723" s="61">
        <v>0</v>
      </c>
      <c r="E723" s="143" t="str">
        <f t="shared" si="12"/>
        <v>-</v>
      </c>
    </row>
    <row r="724" spans="1:5" ht="16.5" customHeight="1">
      <c r="A724" s="56">
        <v>2100207</v>
      </c>
      <c r="B724" s="61" t="s">
        <v>587</v>
      </c>
      <c r="C724" s="61">
        <v>0</v>
      </c>
      <c r="D724" s="61">
        <v>0</v>
      </c>
      <c r="E724" s="143" t="str">
        <f t="shared" si="12"/>
        <v>-</v>
      </c>
    </row>
    <row r="725" spans="1:5" ht="16.5" customHeight="1">
      <c r="A725" s="56">
        <v>2100208</v>
      </c>
      <c r="B725" s="61" t="s">
        <v>588</v>
      </c>
      <c r="C725" s="61">
        <v>0</v>
      </c>
      <c r="D725" s="61">
        <v>0</v>
      </c>
      <c r="E725" s="143" t="str">
        <f t="shared" si="12"/>
        <v>-</v>
      </c>
    </row>
    <row r="726" spans="1:5" ht="16.5" customHeight="1">
      <c r="A726" s="56">
        <v>2100209</v>
      </c>
      <c r="B726" s="61" t="s">
        <v>589</v>
      </c>
      <c r="C726" s="61">
        <v>17</v>
      </c>
      <c r="D726" s="61">
        <v>82</v>
      </c>
      <c r="E726" s="143">
        <f t="shared" si="12"/>
        <v>0.2073170731707317</v>
      </c>
    </row>
    <row r="727" spans="1:5" ht="16.5" customHeight="1">
      <c r="A727" s="56">
        <v>2100210</v>
      </c>
      <c r="B727" s="61" t="s">
        <v>590</v>
      </c>
      <c r="C727" s="61">
        <v>0</v>
      </c>
      <c r="D727" s="61">
        <v>0</v>
      </c>
      <c r="E727" s="143" t="str">
        <f t="shared" si="12"/>
        <v>-</v>
      </c>
    </row>
    <row r="728" spans="1:5" ht="16.5" customHeight="1">
      <c r="A728" s="56">
        <v>2100211</v>
      </c>
      <c r="B728" s="61" t="s">
        <v>591</v>
      </c>
      <c r="C728" s="61">
        <v>0</v>
      </c>
      <c r="D728" s="61">
        <v>0</v>
      </c>
      <c r="E728" s="143" t="str">
        <f t="shared" si="12"/>
        <v>-</v>
      </c>
    </row>
    <row r="729" spans="1:5" ht="16.5" customHeight="1">
      <c r="A729" s="56">
        <v>2100299</v>
      </c>
      <c r="B729" s="61" t="s">
        <v>592</v>
      </c>
      <c r="C729" s="61">
        <v>2000</v>
      </c>
      <c r="D729" s="61">
        <v>0</v>
      </c>
      <c r="E729" s="143" t="str">
        <f t="shared" si="12"/>
        <v>-</v>
      </c>
    </row>
    <row r="730" spans="1:5" ht="16.5" customHeight="1">
      <c r="A730" s="56">
        <v>21003</v>
      </c>
      <c r="B730" s="61" t="s">
        <v>593</v>
      </c>
      <c r="C730" s="61">
        <f>SUM(C731:C733)</f>
        <v>45</v>
      </c>
      <c r="D730" s="61">
        <v>45</v>
      </c>
      <c r="E730" s="143">
        <f t="shared" si="12"/>
        <v>1</v>
      </c>
    </row>
    <row r="731" spans="1:5" ht="16.5" customHeight="1">
      <c r="A731" s="56">
        <v>2100301</v>
      </c>
      <c r="B731" s="61" t="s">
        <v>594</v>
      </c>
      <c r="C731" s="61">
        <v>0</v>
      </c>
      <c r="D731" s="61">
        <v>0</v>
      </c>
      <c r="E731" s="143" t="str">
        <f t="shared" si="12"/>
        <v>-</v>
      </c>
    </row>
    <row r="732" spans="1:5" ht="16.5" customHeight="1">
      <c r="A732" s="56">
        <v>2100302</v>
      </c>
      <c r="B732" s="61" t="s">
        <v>595</v>
      </c>
      <c r="C732" s="61">
        <v>0</v>
      </c>
      <c r="D732" s="61">
        <v>0</v>
      </c>
      <c r="E732" s="143" t="str">
        <f t="shared" si="12"/>
        <v>-</v>
      </c>
    </row>
    <row r="733" spans="1:5" ht="16.5" customHeight="1">
      <c r="A733" s="56">
        <v>2100399</v>
      </c>
      <c r="B733" s="61" t="s">
        <v>596</v>
      </c>
      <c r="C733" s="61">
        <v>45</v>
      </c>
      <c r="D733" s="61">
        <v>45</v>
      </c>
      <c r="E733" s="143">
        <f t="shared" si="12"/>
        <v>1</v>
      </c>
    </row>
    <row r="734" spans="1:5" ht="16.5" customHeight="1">
      <c r="A734" s="56">
        <v>21004</v>
      </c>
      <c r="B734" s="61" t="s">
        <v>597</v>
      </c>
      <c r="C734" s="61">
        <f>SUM(C735:C745)</f>
        <v>9474</v>
      </c>
      <c r="D734" s="61">
        <v>11345</v>
      </c>
      <c r="E734" s="143">
        <f t="shared" si="12"/>
        <v>0.835081533715293</v>
      </c>
    </row>
    <row r="735" spans="1:5" ht="16.5" customHeight="1">
      <c r="A735" s="56">
        <v>2100401</v>
      </c>
      <c r="B735" s="61" t="s">
        <v>598</v>
      </c>
      <c r="C735" s="61">
        <v>1124</v>
      </c>
      <c r="D735" s="61">
        <v>629</v>
      </c>
      <c r="E735" s="143">
        <f t="shared" si="12"/>
        <v>1.7869634340222575</v>
      </c>
    </row>
    <row r="736" spans="1:5" ht="16.5" customHeight="1">
      <c r="A736" s="56">
        <v>2100402</v>
      </c>
      <c r="B736" s="61" t="s">
        <v>599</v>
      </c>
      <c r="C736" s="61">
        <v>386</v>
      </c>
      <c r="D736" s="61">
        <v>340</v>
      </c>
      <c r="E736" s="143">
        <f t="shared" si="12"/>
        <v>1.1352941176470588</v>
      </c>
    </row>
    <row r="737" spans="1:5" ht="16.5" customHeight="1">
      <c r="A737" s="56">
        <v>2100403</v>
      </c>
      <c r="B737" s="61" t="s">
        <v>600</v>
      </c>
      <c r="C737" s="61">
        <v>2078</v>
      </c>
      <c r="D737" s="61">
        <v>1942</v>
      </c>
      <c r="E737" s="143">
        <f t="shared" si="12"/>
        <v>1.070030895983522</v>
      </c>
    </row>
    <row r="738" spans="1:5" ht="16.5" customHeight="1">
      <c r="A738" s="56">
        <v>2100404</v>
      </c>
      <c r="B738" s="61" t="s">
        <v>601</v>
      </c>
      <c r="C738" s="61">
        <v>11</v>
      </c>
      <c r="D738" s="61">
        <v>315</v>
      </c>
      <c r="E738" s="143">
        <f t="shared" si="12"/>
        <v>0.03492063492063492</v>
      </c>
    </row>
    <row r="739" spans="1:5" ht="16.5" customHeight="1">
      <c r="A739" s="56">
        <v>2100405</v>
      </c>
      <c r="B739" s="61" t="s">
        <v>602</v>
      </c>
      <c r="C739" s="61">
        <v>30</v>
      </c>
      <c r="D739" s="61">
        <v>0</v>
      </c>
      <c r="E739" s="143" t="str">
        <f t="shared" si="12"/>
        <v>-</v>
      </c>
    </row>
    <row r="740" spans="1:5" ht="16.5" customHeight="1">
      <c r="A740" s="56">
        <v>2100406</v>
      </c>
      <c r="B740" s="61" t="s">
        <v>603</v>
      </c>
      <c r="C740" s="61">
        <v>4057</v>
      </c>
      <c r="D740" s="61">
        <v>3598</v>
      </c>
      <c r="E740" s="143">
        <f t="shared" si="12"/>
        <v>1.1275708727070595</v>
      </c>
    </row>
    <row r="741" spans="1:5" ht="16.5" customHeight="1">
      <c r="A741" s="56">
        <v>2100407</v>
      </c>
      <c r="B741" s="61" t="s">
        <v>604</v>
      </c>
      <c r="C741" s="61">
        <v>387</v>
      </c>
      <c r="D741" s="61">
        <v>184</v>
      </c>
      <c r="E741" s="143">
        <f t="shared" si="12"/>
        <v>2.1032608695652173</v>
      </c>
    </row>
    <row r="742" spans="1:5" ht="16.5" customHeight="1">
      <c r="A742" s="56">
        <v>2100408</v>
      </c>
      <c r="B742" s="61" t="s">
        <v>605</v>
      </c>
      <c r="C742" s="61">
        <v>0</v>
      </c>
      <c r="D742" s="61">
        <v>0</v>
      </c>
      <c r="E742" s="143" t="str">
        <f t="shared" si="12"/>
        <v>-</v>
      </c>
    </row>
    <row r="743" spans="1:5" ht="16.5" customHeight="1">
      <c r="A743" s="56">
        <v>2100409</v>
      </c>
      <c r="B743" s="61" t="s">
        <v>606</v>
      </c>
      <c r="C743" s="61">
        <v>1392</v>
      </c>
      <c r="D743" s="61">
        <v>2829</v>
      </c>
      <c r="E743" s="143">
        <f t="shared" si="12"/>
        <v>0.49204665959703076</v>
      </c>
    </row>
    <row r="744" spans="1:5" ht="16.5" customHeight="1">
      <c r="A744" s="56">
        <v>2100410</v>
      </c>
      <c r="B744" s="61" t="s">
        <v>607</v>
      </c>
      <c r="C744" s="61">
        <v>2</v>
      </c>
      <c r="D744" s="61">
        <v>0</v>
      </c>
      <c r="E744" s="143" t="str">
        <f t="shared" si="12"/>
        <v>-</v>
      </c>
    </row>
    <row r="745" spans="1:5" ht="16.5" customHeight="1">
      <c r="A745" s="56">
        <v>2100499</v>
      </c>
      <c r="B745" s="61" t="s">
        <v>608</v>
      </c>
      <c r="C745" s="61">
        <v>7</v>
      </c>
      <c r="D745" s="61">
        <v>1508</v>
      </c>
      <c r="E745" s="143">
        <f t="shared" si="12"/>
        <v>0.004641909814323607</v>
      </c>
    </row>
    <row r="746" spans="1:5" ht="16.5" customHeight="1">
      <c r="A746" s="56">
        <v>21005</v>
      </c>
      <c r="B746" s="61" t="s">
        <v>609</v>
      </c>
      <c r="C746" s="61">
        <f>SUM(C747:C755)</f>
        <v>16330</v>
      </c>
      <c r="D746" s="61">
        <v>9079</v>
      </c>
      <c r="E746" s="143">
        <f t="shared" si="12"/>
        <v>1.798656239673973</v>
      </c>
    </row>
    <row r="747" spans="1:5" ht="16.5" customHeight="1">
      <c r="A747" s="56">
        <v>2100501</v>
      </c>
      <c r="B747" s="61" t="s">
        <v>610</v>
      </c>
      <c r="C747" s="61">
        <v>0</v>
      </c>
      <c r="D747" s="61">
        <v>0</v>
      </c>
      <c r="E747" s="143" t="str">
        <f t="shared" si="12"/>
        <v>-</v>
      </c>
    </row>
    <row r="748" spans="1:5" ht="16.5" customHeight="1">
      <c r="A748" s="56">
        <v>2100502</v>
      </c>
      <c r="B748" s="61" t="s">
        <v>611</v>
      </c>
      <c r="C748" s="61">
        <v>0</v>
      </c>
      <c r="D748" s="61">
        <v>0</v>
      </c>
      <c r="E748" s="143" t="str">
        <f t="shared" si="12"/>
        <v>-</v>
      </c>
    </row>
    <row r="749" spans="1:5" ht="16.5" customHeight="1">
      <c r="A749" s="56">
        <v>2100503</v>
      </c>
      <c r="B749" s="61" t="s">
        <v>612</v>
      </c>
      <c r="C749" s="61">
        <v>0</v>
      </c>
      <c r="D749" s="61">
        <v>0</v>
      </c>
      <c r="E749" s="143" t="str">
        <f t="shared" si="12"/>
        <v>-</v>
      </c>
    </row>
    <row r="750" spans="1:5" ht="16.5" customHeight="1">
      <c r="A750" s="56">
        <v>2100504</v>
      </c>
      <c r="B750" s="61" t="s">
        <v>613</v>
      </c>
      <c r="C750" s="61">
        <v>120</v>
      </c>
      <c r="D750" s="61">
        <v>100</v>
      </c>
      <c r="E750" s="143">
        <f t="shared" si="12"/>
        <v>1.2</v>
      </c>
    </row>
    <row r="751" spans="1:5" ht="16.5" customHeight="1">
      <c r="A751" s="56">
        <v>2100506</v>
      </c>
      <c r="B751" s="61" t="s">
        <v>614</v>
      </c>
      <c r="C751" s="61">
        <v>0</v>
      </c>
      <c r="D751" s="61">
        <v>0</v>
      </c>
      <c r="E751" s="143" t="str">
        <f t="shared" si="12"/>
        <v>-</v>
      </c>
    </row>
    <row r="752" spans="1:5" ht="16.5" customHeight="1">
      <c r="A752" s="56">
        <v>2100508</v>
      </c>
      <c r="B752" s="61" t="s">
        <v>615</v>
      </c>
      <c r="C752" s="61">
        <v>11255</v>
      </c>
      <c r="D752" s="61">
        <v>4590</v>
      </c>
      <c r="E752" s="143">
        <f t="shared" si="12"/>
        <v>2.452069716775599</v>
      </c>
    </row>
    <row r="753" spans="1:5" ht="16.5" customHeight="1">
      <c r="A753" s="56">
        <v>2100509</v>
      </c>
      <c r="B753" s="61" t="s">
        <v>616</v>
      </c>
      <c r="C753" s="61">
        <v>0</v>
      </c>
      <c r="D753" s="61">
        <v>0</v>
      </c>
      <c r="E753" s="143" t="str">
        <f t="shared" si="12"/>
        <v>-</v>
      </c>
    </row>
    <row r="754" spans="1:5" ht="16.5" customHeight="1">
      <c r="A754" s="56">
        <v>2100510</v>
      </c>
      <c r="B754" s="61" t="s">
        <v>617</v>
      </c>
      <c r="C754" s="61">
        <v>313</v>
      </c>
      <c r="D754" s="61">
        <v>261</v>
      </c>
      <c r="E754" s="143">
        <f t="shared" si="12"/>
        <v>1.1992337164750957</v>
      </c>
    </row>
    <row r="755" spans="1:5" ht="16.5" customHeight="1">
      <c r="A755" s="56">
        <v>2100599</v>
      </c>
      <c r="B755" s="61" t="s">
        <v>618</v>
      </c>
      <c r="C755" s="61">
        <v>4642</v>
      </c>
      <c r="D755" s="61">
        <v>4128</v>
      </c>
      <c r="E755" s="143">
        <f t="shared" si="12"/>
        <v>1.124515503875969</v>
      </c>
    </row>
    <row r="756" spans="1:5" ht="16.5" customHeight="1">
      <c r="A756" s="56">
        <v>21006</v>
      </c>
      <c r="B756" s="61" t="s">
        <v>619</v>
      </c>
      <c r="C756" s="61">
        <f>SUM(C757:C758)</f>
        <v>130</v>
      </c>
      <c r="D756" s="61">
        <v>142</v>
      </c>
      <c r="E756" s="143">
        <f t="shared" si="12"/>
        <v>0.9154929577464789</v>
      </c>
    </row>
    <row r="757" spans="1:5" ht="16.5" customHeight="1">
      <c r="A757" s="56">
        <v>2100601</v>
      </c>
      <c r="B757" s="61" t="s">
        <v>620</v>
      </c>
      <c r="C757" s="61">
        <v>130</v>
      </c>
      <c r="D757" s="61">
        <v>142</v>
      </c>
      <c r="E757" s="143">
        <f t="shared" si="12"/>
        <v>0.9154929577464789</v>
      </c>
    </row>
    <row r="758" spans="1:5" ht="16.5" customHeight="1">
      <c r="A758" s="56">
        <v>2100699</v>
      </c>
      <c r="B758" s="61" t="s">
        <v>621</v>
      </c>
      <c r="C758" s="61">
        <v>0</v>
      </c>
      <c r="D758" s="61">
        <v>0</v>
      </c>
      <c r="E758" s="143" t="str">
        <f t="shared" si="12"/>
        <v>-</v>
      </c>
    </row>
    <row r="759" spans="1:5" ht="16.5" customHeight="1">
      <c r="A759" s="56">
        <v>21007</v>
      </c>
      <c r="B759" s="61" t="s">
        <v>622</v>
      </c>
      <c r="C759" s="61">
        <f>SUM(C760:C762)</f>
        <v>3907</v>
      </c>
      <c r="D759" s="61">
        <v>4590</v>
      </c>
      <c r="E759" s="143">
        <f t="shared" si="12"/>
        <v>0.85119825708061</v>
      </c>
    </row>
    <row r="760" spans="1:5" ht="16.5" customHeight="1">
      <c r="A760" s="56">
        <v>2100716</v>
      </c>
      <c r="B760" s="61" t="s">
        <v>623</v>
      </c>
      <c r="C760" s="61">
        <v>0</v>
      </c>
      <c r="D760" s="61">
        <v>17</v>
      </c>
      <c r="E760" s="143">
        <f t="shared" si="12"/>
        <v>0</v>
      </c>
    </row>
    <row r="761" spans="1:5" ht="16.5" customHeight="1">
      <c r="A761" s="56">
        <v>2100717</v>
      </c>
      <c r="B761" s="61" t="s">
        <v>624</v>
      </c>
      <c r="C761" s="61">
        <v>619</v>
      </c>
      <c r="D761" s="61">
        <v>3</v>
      </c>
      <c r="E761" s="143">
        <f t="shared" si="12"/>
        <v>206.33333333333334</v>
      </c>
    </row>
    <row r="762" spans="1:5" ht="16.5" customHeight="1">
      <c r="A762" s="56">
        <v>2100799</v>
      </c>
      <c r="B762" s="61" t="s">
        <v>625</v>
      </c>
      <c r="C762" s="61">
        <v>3288</v>
      </c>
      <c r="D762" s="61">
        <v>4570</v>
      </c>
      <c r="E762" s="143">
        <f t="shared" si="12"/>
        <v>0.7194748358862144</v>
      </c>
    </row>
    <row r="763" spans="1:5" ht="16.5" customHeight="1">
      <c r="A763" s="56">
        <v>21010</v>
      </c>
      <c r="B763" s="61" t="s">
        <v>626</v>
      </c>
      <c r="C763" s="61">
        <f>SUM(C764:C772)</f>
        <v>2686</v>
      </c>
      <c r="D763" s="61">
        <v>3893</v>
      </c>
      <c r="E763" s="143">
        <f t="shared" si="12"/>
        <v>0.6899563318777293</v>
      </c>
    </row>
    <row r="764" spans="1:5" ht="16.5" customHeight="1">
      <c r="A764" s="56">
        <v>2101001</v>
      </c>
      <c r="B764" s="61" t="s">
        <v>59</v>
      </c>
      <c r="C764" s="61">
        <v>1218</v>
      </c>
      <c r="D764" s="61">
        <v>852</v>
      </c>
      <c r="E764" s="143">
        <f t="shared" si="12"/>
        <v>1.4295774647887325</v>
      </c>
    </row>
    <row r="765" spans="1:5" ht="16.5" customHeight="1">
      <c r="A765" s="56">
        <v>2101002</v>
      </c>
      <c r="B765" s="61" t="s">
        <v>60</v>
      </c>
      <c r="C765" s="61">
        <v>64</v>
      </c>
      <c r="D765" s="61">
        <v>255</v>
      </c>
      <c r="E765" s="143">
        <f t="shared" si="12"/>
        <v>0.25098039215686274</v>
      </c>
    </row>
    <row r="766" spans="1:5" ht="16.5" customHeight="1">
      <c r="A766" s="56">
        <v>2101003</v>
      </c>
      <c r="B766" s="61" t="s">
        <v>61</v>
      </c>
      <c r="C766" s="61">
        <v>0</v>
      </c>
      <c r="D766" s="61">
        <v>0</v>
      </c>
      <c r="E766" s="143" t="str">
        <f t="shared" si="12"/>
        <v>-</v>
      </c>
    </row>
    <row r="767" spans="1:5" ht="16.5" customHeight="1">
      <c r="A767" s="56">
        <v>2101012</v>
      </c>
      <c r="B767" s="61" t="s">
        <v>627</v>
      </c>
      <c r="C767" s="61">
        <v>126</v>
      </c>
      <c r="D767" s="61">
        <v>105</v>
      </c>
      <c r="E767" s="143">
        <f t="shared" si="12"/>
        <v>1.2</v>
      </c>
    </row>
    <row r="768" spans="1:5" ht="16.5" customHeight="1">
      <c r="A768" s="56">
        <v>2101014</v>
      </c>
      <c r="B768" s="61" t="s">
        <v>628</v>
      </c>
      <c r="C768" s="61">
        <v>8</v>
      </c>
      <c r="D768" s="61">
        <v>1</v>
      </c>
      <c r="E768" s="143">
        <f t="shared" si="12"/>
        <v>8</v>
      </c>
    </row>
    <row r="769" spans="1:5" ht="16.5" customHeight="1">
      <c r="A769" s="56">
        <v>2101015</v>
      </c>
      <c r="B769" s="61" t="s">
        <v>629</v>
      </c>
      <c r="C769" s="61">
        <v>10</v>
      </c>
      <c r="D769" s="61">
        <v>7</v>
      </c>
      <c r="E769" s="143">
        <f t="shared" si="12"/>
        <v>1.4285714285714286</v>
      </c>
    </row>
    <row r="770" spans="1:5" ht="16.5" customHeight="1">
      <c r="A770" s="56">
        <v>2101016</v>
      </c>
      <c r="B770" s="61" t="s">
        <v>630</v>
      </c>
      <c r="C770" s="61">
        <v>540</v>
      </c>
      <c r="D770" s="61">
        <v>824</v>
      </c>
      <c r="E770" s="143">
        <f t="shared" si="12"/>
        <v>0.6553398058252428</v>
      </c>
    </row>
    <row r="771" spans="1:5" ht="16.5" customHeight="1">
      <c r="A771" s="56">
        <v>2101050</v>
      </c>
      <c r="B771" s="61" t="s">
        <v>68</v>
      </c>
      <c r="C771" s="61">
        <v>316</v>
      </c>
      <c r="D771" s="61">
        <v>399</v>
      </c>
      <c r="E771" s="143">
        <f t="shared" si="12"/>
        <v>0.7919799498746867</v>
      </c>
    </row>
    <row r="772" spans="1:5" ht="16.5" customHeight="1">
      <c r="A772" s="56">
        <v>2101099</v>
      </c>
      <c r="B772" s="61" t="s">
        <v>631</v>
      </c>
      <c r="C772" s="61">
        <v>404</v>
      </c>
      <c r="D772" s="61">
        <v>1450</v>
      </c>
      <c r="E772" s="143">
        <f t="shared" si="12"/>
        <v>0.2786206896551724</v>
      </c>
    </row>
    <row r="773" spans="1:5" ht="16.5" customHeight="1">
      <c r="A773" s="56">
        <v>21099</v>
      </c>
      <c r="B773" s="61" t="s">
        <v>632</v>
      </c>
      <c r="C773" s="61">
        <f>C774</f>
        <v>684</v>
      </c>
      <c r="D773" s="61">
        <v>397</v>
      </c>
      <c r="E773" s="143">
        <f aca="true" t="shared" si="13" ref="E773:E836">IF(D773=0,"-",C773/D773)</f>
        <v>1.7229219143576826</v>
      </c>
    </row>
    <row r="774" spans="1:5" ht="16.5" customHeight="1">
      <c r="A774" s="56">
        <v>2109901</v>
      </c>
      <c r="B774" s="61" t="s">
        <v>633</v>
      </c>
      <c r="C774" s="61">
        <v>684</v>
      </c>
      <c r="D774" s="61">
        <v>397</v>
      </c>
      <c r="E774" s="143">
        <f t="shared" si="13"/>
        <v>1.7229219143576826</v>
      </c>
    </row>
    <row r="775" spans="1:5" ht="16.5" customHeight="1">
      <c r="A775" s="56">
        <v>211</v>
      </c>
      <c r="B775" s="61" t="s">
        <v>634</v>
      </c>
      <c r="C775" s="61">
        <f>SUM(C776,C785,C789,C798,C804,C810,C816,C819,C822,C824,C826,C832,C834,C836,C851)</f>
        <v>16963</v>
      </c>
      <c r="D775" s="61">
        <v>15642</v>
      </c>
      <c r="E775" s="143">
        <f t="shared" si="13"/>
        <v>1.0844521160976857</v>
      </c>
    </row>
    <row r="776" spans="1:5" ht="16.5" customHeight="1">
      <c r="A776" s="56">
        <v>21101</v>
      </c>
      <c r="B776" s="61" t="s">
        <v>635</v>
      </c>
      <c r="C776" s="61">
        <f>SUM(C777:C784)</f>
        <v>2057</v>
      </c>
      <c r="D776" s="61">
        <v>2069</v>
      </c>
      <c r="E776" s="143">
        <f t="shared" si="13"/>
        <v>0.9942000966650556</v>
      </c>
    </row>
    <row r="777" spans="1:5" ht="16.5" customHeight="1">
      <c r="A777" s="56">
        <v>2110101</v>
      </c>
      <c r="B777" s="61" t="s">
        <v>59</v>
      </c>
      <c r="C777" s="61">
        <v>1334</v>
      </c>
      <c r="D777" s="61">
        <v>1113</v>
      </c>
      <c r="E777" s="143">
        <f t="shared" si="13"/>
        <v>1.1985624438454627</v>
      </c>
    </row>
    <row r="778" spans="1:5" ht="16.5" customHeight="1">
      <c r="A778" s="56">
        <v>2110102</v>
      </c>
      <c r="B778" s="61" t="s">
        <v>60</v>
      </c>
      <c r="C778" s="61">
        <v>44</v>
      </c>
      <c r="D778" s="61">
        <v>35</v>
      </c>
      <c r="E778" s="143">
        <f t="shared" si="13"/>
        <v>1.2571428571428571</v>
      </c>
    </row>
    <row r="779" spans="1:5" ht="16.5" customHeight="1">
      <c r="A779" s="56">
        <v>2110103</v>
      </c>
      <c r="B779" s="61" t="s">
        <v>61</v>
      </c>
      <c r="C779" s="61">
        <v>0</v>
      </c>
      <c r="D779" s="61">
        <v>0</v>
      </c>
      <c r="E779" s="143" t="str">
        <f t="shared" si="13"/>
        <v>-</v>
      </c>
    </row>
    <row r="780" spans="1:5" ht="16.5" customHeight="1">
      <c r="A780" s="56">
        <v>2110104</v>
      </c>
      <c r="B780" s="61" t="s">
        <v>636</v>
      </c>
      <c r="C780" s="61">
        <v>0</v>
      </c>
      <c r="D780" s="61">
        <v>20</v>
      </c>
      <c r="E780" s="143">
        <f t="shared" si="13"/>
        <v>0</v>
      </c>
    </row>
    <row r="781" spans="1:5" ht="16.5" customHeight="1">
      <c r="A781" s="56">
        <v>2110105</v>
      </c>
      <c r="B781" s="61" t="s">
        <v>637</v>
      </c>
      <c r="C781" s="61">
        <v>0</v>
      </c>
      <c r="D781" s="61">
        <v>0</v>
      </c>
      <c r="E781" s="143" t="str">
        <f t="shared" si="13"/>
        <v>-</v>
      </c>
    </row>
    <row r="782" spans="1:5" ht="16.5" customHeight="1">
      <c r="A782" s="56">
        <v>2110106</v>
      </c>
      <c r="B782" s="61" t="s">
        <v>638</v>
      </c>
      <c r="C782" s="61">
        <v>0</v>
      </c>
      <c r="D782" s="61">
        <v>0</v>
      </c>
      <c r="E782" s="143" t="str">
        <f t="shared" si="13"/>
        <v>-</v>
      </c>
    </row>
    <row r="783" spans="1:5" ht="16.5" customHeight="1">
      <c r="A783" s="56">
        <v>2110107</v>
      </c>
      <c r="B783" s="61" t="s">
        <v>639</v>
      </c>
      <c r="C783" s="61">
        <v>0</v>
      </c>
      <c r="D783" s="61">
        <v>0</v>
      </c>
      <c r="E783" s="143" t="str">
        <f t="shared" si="13"/>
        <v>-</v>
      </c>
    </row>
    <row r="784" spans="1:5" ht="16.5" customHeight="1">
      <c r="A784" s="56">
        <v>2110199</v>
      </c>
      <c r="B784" s="61" t="s">
        <v>640</v>
      </c>
      <c r="C784" s="61">
        <v>679</v>
      </c>
      <c r="D784" s="61">
        <v>901</v>
      </c>
      <c r="E784" s="143">
        <f t="shared" si="13"/>
        <v>0.753607103218646</v>
      </c>
    </row>
    <row r="785" spans="1:5" ht="16.5" customHeight="1">
      <c r="A785" s="56">
        <v>21102</v>
      </c>
      <c r="B785" s="61" t="s">
        <v>641</v>
      </c>
      <c r="C785" s="61">
        <f>SUM(C786:C788)</f>
        <v>277</v>
      </c>
      <c r="D785" s="61">
        <v>277</v>
      </c>
      <c r="E785" s="143">
        <f t="shared" si="13"/>
        <v>1</v>
      </c>
    </row>
    <row r="786" spans="1:5" ht="16.5" customHeight="1">
      <c r="A786" s="56">
        <v>2110203</v>
      </c>
      <c r="B786" s="61" t="s">
        <v>642</v>
      </c>
      <c r="C786" s="61">
        <v>0</v>
      </c>
      <c r="D786" s="61">
        <v>0</v>
      </c>
      <c r="E786" s="143" t="str">
        <f t="shared" si="13"/>
        <v>-</v>
      </c>
    </row>
    <row r="787" spans="1:5" ht="16.5" customHeight="1">
      <c r="A787" s="56">
        <v>2110204</v>
      </c>
      <c r="B787" s="61" t="s">
        <v>643</v>
      </c>
      <c r="C787" s="61">
        <v>0</v>
      </c>
      <c r="D787" s="61">
        <v>0</v>
      </c>
      <c r="E787" s="143" t="str">
        <f t="shared" si="13"/>
        <v>-</v>
      </c>
    </row>
    <row r="788" spans="1:5" ht="16.5" customHeight="1">
      <c r="A788" s="56">
        <v>2110299</v>
      </c>
      <c r="B788" s="61" t="s">
        <v>644</v>
      </c>
      <c r="C788" s="61">
        <v>277</v>
      </c>
      <c r="D788" s="61">
        <v>277</v>
      </c>
      <c r="E788" s="143">
        <f t="shared" si="13"/>
        <v>1</v>
      </c>
    </row>
    <row r="789" spans="1:5" ht="16.5" customHeight="1">
      <c r="A789" s="56">
        <v>21103</v>
      </c>
      <c r="B789" s="61" t="s">
        <v>645</v>
      </c>
      <c r="C789" s="61">
        <f>SUM(C790:C797)</f>
        <v>3644</v>
      </c>
      <c r="D789" s="61">
        <v>3591</v>
      </c>
      <c r="E789" s="143">
        <f t="shared" si="13"/>
        <v>1.0147591200222779</v>
      </c>
    </row>
    <row r="790" spans="1:5" ht="16.5" customHeight="1">
      <c r="A790" s="56">
        <v>2110301</v>
      </c>
      <c r="B790" s="61" t="s">
        <v>646</v>
      </c>
      <c r="C790" s="61">
        <v>0</v>
      </c>
      <c r="D790" s="61">
        <v>0</v>
      </c>
      <c r="E790" s="143" t="str">
        <f t="shared" si="13"/>
        <v>-</v>
      </c>
    </row>
    <row r="791" spans="1:5" ht="16.5" customHeight="1">
      <c r="A791" s="56">
        <v>2110302</v>
      </c>
      <c r="B791" s="61" t="s">
        <v>647</v>
      </c>
      <c r="C791" s="61">
        <v>800</v>
      </c>
      <c r="D791" s="61">
        <v>0</v>
      </c>
      <c r="E791" s="143" t="str">
        <f t="shared" si="13"/>
        <v>-</v>
      </c>
    </row>
    <row r="792" spans="1:5" ht="16.5" customHeight="1">
      <c r="A792" s="56">
        <v>2110303</v>
      </c>
      <c r="B792" s="61" t="s">
        <v>648</v>
      </c>
      <c r="C792" s="61">
        <v>0</v>
      </c>
      <c r="D792" s="61">
        <v>0</v>
      </c>
      <c r="E792" s="143" t="str">
        <f t="shared" si="13"/>
        <v>-</v>
      </c>
    </row>
    <row r="793" spans="1:5" ht="16.5" customHeight="1">
      <c r="A793" s="56">
        <v>2110304</v>
      </c>
      <c r="B793" s="61" t="s">
        <v>649</v>
      </c>
      <c r="C793" s="61">
        <v>0</v>
      </c>
      <c r="D793" s="61">
        <v>0</v>
      </c>
      <c r="E793" s="143" t="str">
        <f t="shared" si="13"/>
        <v>-</v>
      </c>
    </row>
    <row r="794" spans="1:5" ht="16.5" customHeight="1">
      <c r="A794" s="56">
        <v>2110305</v>
      </c>
      <c r="B794" s="61" t="s">
        <v>650</v>
      </c>
      <c r="C794" s="61">
        <v>0</v>
      </c>
      <c r="D794" s="61">
        <v>0</v>
      </c>
      <c r="E794" s="143" t="str">
        <f t="shared" si="13"/>
        <v>-</v>
      </c>
    </row>
    <row r="795" spans="1:5" ht="16.5" customHeight="1">
      <c r="A795" s="56">
        <v>2110306</v>
      </c>
      <c r="B795" s="61" t="s">
        <v>651</v>
      </c>
      <c r="C795" s="61">
        <v>0</v>
      </c>
      <c r="D795" s="61">
        <v>0</v>
      </c>
      <c r="E795" s="143" t="str">
        <f t="shared" si="13"/>
        <v>-</v>
      </c>
    </row>
    <row r="796" spans="1:5" ht="16.5" customHeight="1">
      <c r="A796" s="56">
        <v>2110307</v>
      </c>
      <c r="B796" s="61" t="s">
        <v>652</v>
      </c>
      <c r="C796" s="61">
        <v>2419</v>
      </c>
      <c r="D796" s="61">
        <v>3506</v>
      </c>
      <c r="E796" s="143">
        <f t="shared" si="13"/>
        <v>0.6899600684540788</v>
      </c>
    </row>
    <row r="797" spans="1:5" ht="16.5" customHeight="1">
      <c r="A797" s="56">
        <v>2110399</v>
      </c>
      <c r="B797" s="61" t="s">
        <v>653</v>
      </c>
      <c r="C797" s="61">
        <v>425</v>
      </c>
      <c r="D797" s="61">
        <v>85</v>
      </c>
      <c r="E797" s="143">
        <f t="shared" si="13"/>
        <v>5</v>
      </c>
    </row>
    <row r="798" spans="1:5" ht="16.5" customHeight="1">
      <c r="A798" s="56">
        <v>21104</v>
      </c>
      <c r="B798" s="61" t="s">
        <v>654</v>
      </c>
      <c r="C798" s="61">
        <f>SUM(C799:C803)</f>
        <v>0</v>
      </c>
      <c r="D798" s="61">
        <v>0</v>
      </c>
      <c r="E798" s="143" t="str">
        <f t="shared" si="13"/>
        <v>-</v>
      </c>
    </row>
    <row r="799" spans="1:5" ht="16.5" customHeight="1">
      <c r="A799" s="56">
        <v>2110401</v>
      </c>
      <c r="B799" s="61" t="s">
        <v>655</v>
      </c>
      <c r="C799" s="61">
        <v>0</v>
      </c>
      <c r="D799" s="61">
        <v>0</v>
      </c>
      <c r="E799" s="143" t="str">
        <f t="shared" si="13"/>
        <v>-</v>
      </c>
    </row>
    <row r="800" spans="1:5" ht="16.5" customHeight="1">
      <c r="A800" s="56">
        <v>2110402</v>
      </c>
      <c r="B800" s="61" t="s">
        <v>656</v>
      </c>
      <c r="C800" s="61">
        <v>0</v>
      </c>
      <c r="D800" s="61">
        <v>0</v>
      </c>
      <c r="E800" s="143" t="str">
        <f t="shared" si="13"/>
        <v>-</v>
      </c>
    </row>
    <row r="801" spans="1:5" ht="16.5" customHeight="1">
      <c r="A801" s="56">
        <v>2110403</v>
      </c>
      <c r="B801" s="61" t="s">
        <v>657</v>
      </c>
      <c r="C801" s="61">
        <v>0</v>
      </c>
      <c r="D801" s="61">
        <v>0</v>
      </c>
      <c r="E801" s="143" t="str">
        <f t="shared" si="13"/>
        <v>-</v>
      </c>
    </row>
    <row r="802" spans="1:5" ht="16.5" customHeight="1">
      <c r="A802" s="56">
        <v>2110404</v>
      </c>
      <c r="B802" s="61" t="s">
        <v>658</v>
      </c>
      <c r="C802" s="61">
        <v>0</v>
      </c>
      <c r="D802" s="61">
        <v>0</v>
      </c>
      <c r="E802" s="143" t="str">
        <f t="shared" si="13"/>
        <v>-</v>
      </c>
    </row>
    <row r="803" spans="1:5" ht="16.5" customHeight="1">
      <c r="A803" s="56">
        <v>2110499</v>
      </c>
      <c r="B803" s="61" t="s">
        <v>659</v>
      </c>
      <c r="C803" s="61">
        <v>0</v>
      </c>
      <c r="D803" s="61">
        <v>0</v>
      </c>
      <c r="E803" s="143" t="str">
        <f t="shared" si="13"/>
        <v>-</v>
      </c>
    </row>
    <row r="804" spans="1:5" ht="16.5" customHeight="1">
      <c r="A804" s="56">
        <v>21105</v>
      </c>
      <c r="B804" s="61" t="s">
        <v>660</v>
      </c>
      <c r="C804" s="61">
        <f>SUM(C805:C809)</f>
        <v>10</v>
      </c>
      <c r="D804" s="61">
        <v>0</v>
      </c>
      <c r="E804" s="143" t="str">
        <f t="shared" si="13"/>
        <v>-</v>
      </c>
    </row>
    <row r="805" spans="1:5" ht="16.5" customHeight="1">
      <c r="A805" s="56">
        <v>2110501</v>
      </c>
      <c r="B805" s="61" t="s">
        <v>661</v>
      </c>
      <c r="C805" s="61">
        <v>10</v>
      </c>
      <c r="D805" s="61">
        <v>0</v>
      </c>
      <c r="E805" s="143" t="str">
        <f t="shared" si="13"/>
        <v>-</v>
      </c>
    </row>
    <row r="806" spans="1:5" ht="16.5" customHeight="1">
      <c r="A806" s="56">
        <v>2110502</v>
      </c>
      <c r="B806" s="61" t="s">
        <v>662</v>
      </c>
      <c r="C806" s="61">
        <v>0</v>
      </c>
      <c r="D806" s="61">
        <v>0</v>
      </c>
      <c r="E806" s="143" t="str">
        <f t="shared" si="13"/>
        <v>-</v>
      </c>
    </row>
    <row r="807" spans="1:5" ht="16.5" customHeight="1">
      <c r="A807" s="56">
        <v>2110503</v>
      </c>
      <c r="B807" s="61" t="s">
        <v>663</v>
      </c>
      <c r="C807" s="61">
        <v>0</v>
      </c>
      <c r="D807" s="61">
        <v>0</v>
      </c>
      <c r="E807" s="143" t="str">
        <f t="shared" si="13"/>
        <v>-</v>
      </c>
    </row>
    <row r="808" spans="1:5" ht="16.5" customHeight="1">
      <c r="A808" s="56">
        <v>2110506</v>
      </c>
      <c r="B808" s="61" t="s">
        <v>664</v>
      </c>
      <c r="C808" s="61">
        <v>0</v>
      </c>
      <c r="D808" s="61">
        <v>0</v>
      </c>
      <c r="E808" s="143" t="str">
        <f t="shared" si="13"/>
        <v>-</v>
      </c>
    </row>
    <row r="809" spans="1:5" ht="16.5" customHeight="1">
      <c r="A809" s="56">
        <v>2110599</v>
      </c>
      <c r="B809" s="61" t="s">
        <v>665</v>
      </c>
      <c r="C809" s="61">
        <v>0</v>
      </c>
      <c r="D809" s="61">
        <v>0</v>
      </c>
      <c r="E809" s="143" t="str">
        <f t="shared" si="13"/>
        <v>-</v>
      </c>
    </row>
    <row r="810" spans="1:5" ht="16.5" customHeight="1">
      <c r="A810" s="56">
        <v>21106</v>
      </c>
      <c r="B810" s="61" t="s">
        <v>666</v>
      </c>
      <c r="C810" s="61">
        <f>SUM(C811:C815)</f>
        <v>8</v>
      </c>
      <c r="D810" s="61">
        <v>8</v>
      </c>
      <c r="E810" s="143">
        <f t="shared" si="13"/>
        <v>1</v>
      </c>
    </row>
    <row r="811" spans="1:5" ht="16.5" customHeight="1">
      <c r="A811" s="56">
        <v>2110602</v>
      </c>
      <c r="B811" s="61" t="s">
        <v>667</v>
      </c>
      <c r="C811" s="61">
        <v>0</v>
      </c>
      <c r="D811" s="61">
        <v>0</v>
      </c>
      <c r="E811" s="143" t="str">
        <f t="shared" si="13"/>
        <v>-</v>
      </c>
    </row>
    <row r="812" spans="1:5" ht="16.5" customHeight="1">
      <c r="A812" s="56">
        <v>2110603</v>
      </c>
      <c r="B812" s="61" t="s">
        <v>668</v>
      </c>
      <c r="C812" s="61">
        <v>0</v>
      </c>
      <c r="D812" s="61">
        <v>0</v>
      </c>
      <c r="E812" s="143" t="str">
        <f t="shared" si="13"/>
        <v>-</v>
      </c>
    </row>
    <row r="813" spans="1:5" ht="16.5" customHeight="1">
      <c r="A813" s="56">
        <v>2110604</v>
      </c>
      <c r="B813" s="61" t="s">
        <v>669</v>
      </c>
      <c r="C813" s="61">
        <v>0</v>
      </c>
      <c r="D813" s="61">
        <v>0</v>
      </c>
      <c r="E813" s="143" t="str">
        <f t="shared" si="13"/>
        <v>-</v>
      </c>
    </row>
    <row r="814" spans="1:5" ht="16.5" customHeight="1">
      <c r="A814" s="56">
        <v>2110605</v>
      </c>
      <c r="B814" s="61" t="s">
        <v>670</v>
      </c>
      <c r="C814" s="61">
        <v>0</v>
      </c>
      <c r="D814" s="61">
        <v>0</v>
      </c>
      <c r="E814" s="143" t="str">
        <f t="shared" si="13"/>
        <v>-</v>
      </c>
    </row>
    <row r="815" spans="1:5" ht="16.5" customHeight="1">
      <c r="A815" s="56">
        <v>2110699</v>
      </c>
      <c r="B815" s="61" t="s">
        <v>671</v>
      </c>
      <c r="C815" s="61">
        <v>8</v>
      </c>
      <c r="D815" s="61">
        <v>8</v>
      </c>
      <c r="E815" s="143">
        <f t="shared" si="13"/>
        <v>1</v>
      </c>
    </row>
    <row r="816" spans="1:5" ht="16.5" customHeight="1">
      <c r="A816" s="56">
        <v>21107</v>
      </c>
      <c r="B816" s="61" t="s">
        <v>672</v>
      </c>
      <c r="C816" s="61">
        <f>SUM(C817:C818)</f>
        <v>0</v>
      </c>
      <c r="D816" s="61">
        <v>0</v>
      </c>
      <c r="E816" s="143" t="str">
        <f t="shared" si="13"/>
        <v>-</v>
      </c>
    </row>
    <row r="817" spans="1:5" ht="16.5" customHeight="1">
      <c r="A817" s="56">
        <v>2110704</v>
      </c>
      <c r="B817" s="61" t="s">
        <v>673</v>
      </c>
      <c r="C817" s="61">
        <v>0</v>
      </c>
      <c r="D817" s="61">
        <v>0</v>
      </c>
      <c r="E817" s="143" t="str">
        <f t="shared" si="13"/>
        <v>-</v>
      </c>
    </row>
    <row r="818" spans="1:5" ht="16.5" customHeight="1">
      <c r="A818" s="56">
        <v>2110799</v>
      </c>
      <c r="B818" s="61" t="s">
        <v>674</v>
      </c>
      <c r="C818" s="61">
        <v>0</v>
      </c>
      <c r="D818" s="61">
        <v>0</v>
      </c>
      <c r="E818" s="143" t="str">
        <f t="shared" si="13"/>
        <v>-</v>
      </c>
    </row>
    <row r="819" spans="1:5" ht="16.5" customHeight="1">
      <c r="A819" s="56">
        <v>21108</v>
      </c>
      <c r="B819" s="61" t="s">
        <v>675</v>
      </c>
      <c r="C819" s="61">
        <f>SUM(C820:C821)</f>
        <v>0</v>
      </c>
      <c r="D819" s="61">
        <v>0</v>
      </c>
      <c r="E819" s="143" t="str">
        <f t="shared" si="13"/>
        <v>-</v>
      </c>
    </row>
    <row r="820" spans="1:5" ht="16.5" customHeight="1">
      <c r="A820" s="56">
        <v>2110804</v>
      </c>
      <c r="B820" s="61" t="s">
        <v>676</v>
      </c>
      <c r="C820" s="61">
        <v>0</v>
      </c>
      <c r="D820" s="61">
        <v>0</v>
      </c>
      <c r="E820" s="143" t="str">
        <f t="shared" si="13"/>
        <v>-</v>
      </c>
    </row>
    <row r="821" spans="1:5" ht="16.5" customHeight="1">
      <c r="A821" s="56">
        <v>2110899</v>
      </c>
      <c r="B821" s="61" t="s">
        <v>677</v>
      </c>
      <c r="C821" s="61">
        <v>0</v>
      </c>
      <c r="D821" s="61">
        <v>0</v>
      </c>
      <c r="E821" s="143" t="str">
        <f t="shared" si="13"/>
        <v>-</v>
      </c>
    </row>
    <row r="822" spans="1:5" ht="16.5" customHeight="1">
      <c r="A822" s="56">
        <v>21109</v>
      </c>
      <c r="B822" s="61" t="s">
        <v>678</v>
      </c>
      <c r="C822" s="61">
        <f>C823</f>
        <v>0</v>
      </c>
      <c r="D822" s="61">
        <v>0</v>
      </c>
      <c r="E822" s="143" t="str">
        <f t="shared" si="13"/>
        <v>-</v>
      </c>
    </row>
    <row r="823" spans="1:5" ht="16.5" customHeight="1">
      <c r="A823" s="56">
        <v>2110901</v>
      </c>
      <c r="B823" s="61" t="s">
        <v>679</v>
      </c>
      <c r="C823" s="61">
        <v>0</v>
      </c>
      <c r="D823" s="61">
        <v>0</v>
      </c>
      <c r="E823" s="143" t="str">
        <f t="shared" si="13"/>
        <v>-</v>
      </c>
    </row>
    <row r="824" spans="1:5" ht="16.5" customHeight="1">
      <c r="A824" s="56">
        <v>21110</v>
      </c>
      <c r="B824" s="61" t="s">
        <v>680</v>
      </c>
      <c r="C824" s="61">
        <f>C825</f>
        <v>222</v>
      </c>
      <c r="D824" s="61">
        <v>32</v>
      </c>
      <c r="E824" s="143">
        <f t="shared" si="13"/>
        <v>6.9375</v>
      </c>
    </row>
    <row r="825" spans="1:5" ht="16.5" customHeight="1">
      <c r="A825" s="56">
        <v>2111001</v>
      </c>
      <c r="B825" s="61" t="s">
        <v>681</v>
      </c>
      <c r="C825" s="61">
        <v>222</v>
      </c>
      <c r="D825" s="61">
        <v>32</v>
      </c>
      <c r="E825" s="143">
        <f t="shared" si="13"/>
        <v>6.9375</v>
      </c>
    </row>
    <row r="826" spans="1:5" ht="16.5" customHeight="1">
      <c r="A826" s="56">
        <v>21111</v>
      </c>
      <c r="B826" s="61" t="s">
        <v>682</v>
      </c>
      <c r="C826" s="61">
        <f>SUM(C827:C831)</f>
        <v>583</v>
      </c>
      <c r="D826" s="61">
        <v>2997</v>
      </c>
      <c r="E826" s="143">
        <f t="shared" si="13"/>
        <v>0.19452786119452786</v>
      </c>
    </row>
    <row r="827" spans="1:5" ht="16.5" customHeight="1">
      <c r="A827" s="56">
        <v>2111101</v>
      </c>
      <c r="B827" s="61" t="s">
        <v>683</v>
      </c>
      <c r="C827" s="61">
        <v>73</v>
      </c>
      <c r="D827" s="61">
        <v>77</v>
      </c>
      <c r="E827" s="143">
        <f t="shared" si="13"/>
        <v>0.948051948051948</v>
      </c>
    </row>
    <row r="828" spans="1:5" ht="16.5" customHeight="1">
      <c r="A828" s="56">
        <v>2111102</v>
      </c>
      <c r="B828" s="61" t="s">
        <v>684</v>
      </c>
      <c r="C828" s="61">
        <v>30</v>
      </c>
      <c r="D828" s="61">
        <v>10</v>
      </c>
      <c r="E828" s="143">
        <f t="shared" si="13"/>
        <v>3</v>
      </c>
    </row>
    <row r="829" spans="1:5" ht="16.5" customHeight="1">
      <c r="A829" s="56">
        <v>2111103</v>
      </c>
      <c r="B829" s="61" t="s">
        <v>685</v>
      </c>
      <c r="C829" s="61">
        <v>0</v>
      </c>
      <c r="D829" s="61">
        <v>2910</v>
      </c>
      <c r="E829" s="143">
        <f t="shared" si="13"/>
        <v>0</v>
      </c>
    </row>
    <row r="830" spans="1:5" ht="16.5" customHeight="1">
      <c r="A830" s="56">
        <v>2111104</v>
      </c>
      <c r="B830" s="61" t="s">
        <v>686</v>
      </c>
      <c r="C830" s="61">
        <v>0</v>
      </c>
      <c r="D830" s="61">
        <v>0</v>
      </c>
      <c r="E830" s="143" t="str">
        <f t="shared" si="13"/>
        <v>-</v>
      </c>
    </row>
    <row r="831" spans="1:5" ht="16.5" customHeight="1">
      <c r="A831" s="56">
        <v>2111199</v>
      </c>
      <c r="B831" s="61" t="s">
        <v>687</v>
      </c>
      <c r="C831" s="61">
        <v>480</v>
      </c>
      <c r="D831" s="61">
        <v>0</v>
      </c>
      <c r="E831" s="143" t="str">
        <f t="shared" si="13"/>
        <v>-</v>
      </c>
    </row>
    <row r="832" spans="1:5" ht="16.5" customHeight="1">
      <c r="A832" s="56">
        <v>21112</v>
      </c>
      <c r="B832" s="61" t="s">
        <v>688</v>
      </c>
      <c r="C832" s="61">
        <f>C833</f>
        <v>0</v>
      </c>
      <c r="D832" s="61">
        <v>0</v>
      </c>
      <c r="E832" s="143" t="str">
        <f t="shared" si="13"/>
        <v>-</v>
      </c>
    </row>
    <row r="833" spans="1:5" ht="16.5" customHeight="1">
      <c r="A833" s="56">
        <v>2111201</v>
      </c>
      <c r="B833" s="61" t="s">
        <v>689</v>
      </c>
      <c r="C833" s="61">
        <v>0</v>
      </c>
      <c r="D833" s="61">
        <v>0</v>
      </c>
      <c r="E833" s="143" t="str">
        <f t="shared" si="13"/>
        <v>-</v>
      </c>
    </row>
    <row r="834" spans="1:5" ht="16.5" customHeight="1">
      <c r="A834" s="56">
        <v>21113</v>
      </c>
      <c r="B834" s="61" t="s">
        <v>690</v>
      </c>
      <c r="C834" s="61">
        <f>C835</f>
        <v>0</v>
      </c>
      <c r="D834" s="61">
        <v>0</v>
      </c>
      <c r="E834" s="143" t="str">
        <f t="shared" si="13"/>
        <v>-</v>
      </c>
    </row>
    <row r="835" spans="1:5" ht="16.5" customHeight="1">
      <c r="A835" s="56">
        <v>2111301</v>
      </c>
      <c r="B835" s="61" t="s">
        <v>691</v>
      </c>
      <c r="C835" s="61">
        <v>0</v>
      </c>
      <c r="D835" s="61">
        <v>0</v>
      </c>
      <c r="E835" s="143" t="str">
        <f t="shared" si="13"/>
        <v>-</v>
      </c>
    </row>
    <row r="836" spans="1:5" ht="16.5" customHeight="1">
      <c r="A836" s="56">
        <v>21114</v>
      </c>
      <c r="B836" s="61" t="s">
        <v>692</v>
      </c>
      <c r="C836" s="61">
        <f>SUM(C837:C850)</f>
        <v>129</v>
      </c>
      <c r="D836" s="61">
        <v>69</v>
      </c>
      <c r="E836" s="143">
        <f t="shared" si="13"/>
        <v>1.8695652173913044</v>
      </c>
    </row>
    <row r="837" spans="1:5" ht="16.5" customHeight="1">
      <c r="A837" s="56">
        <v>2111401</v>
      </c>
      <c r="B837" s="61" t="s">
        <v>59</v>
      </c>
      <c r="C837" s="61">
        <v>86</v>
      </c>
      <c r="D837" s="61">
        <v>36</v>
      </c>
      <c r="E837" s="143">
        <f aca="true" t="shared" si="14" ref="E837:E900">IF(D837=0,"-",C837/D837)</f>
        <v>2.388888888888889</v>
      </c>
    </row>
    <row r="838" spans="1:5" ht="16.5" customHeight="1">
      <c r="A838" s="56">
        <v>2111402</v>
      </c>
      <c r="B838" s="61" t="s">
        <v>60</v>
      </c>
      <c r="C838" s="61">
        <v>0</v>
      </c>
      <c r="D838" s="61">
        <v>0</v>
      </c>
      <c r="E838" s="143" t="str">
        <f t="shared" si="14"/>
        <v>-</v>
      </c>
    </row>
    <row r="839" spans="1:5" ht="16.5" customHeight="1">
      <c r="A839" s="56">
        <v>2111403</v>
      </c>
      <c r="B839" s="61" t="s">
        <v>61</v>
      </c>
      <c r="C839" s="61">
        <v>43</v>
      </c>
      <c r="D839" s="61">
        <v>33</v>
      </c>
      <c r="E839" s="143">
        <f t="shared" si="14"/>
        <v>1.303030303030303</v>
      </c>
    </row>
    <row r="840" spans="1:5" ht="16.5" customHeight="1">
      <c r="A840" s="56">
        <v>2111404</v>
      </c>
      <c r="B840" s="61" t="s">
        <v>693</v>
      </c>
      <c r="C840" s="61">
        <v>0</v>
      </c>
      <c r="D840" s="61">
        <v>0</v>
      </c>
      <c r="E840" s="143" t="str">
        <f t="shared" si="14"/>
        <v>-</v>
      </c>
    </row>
    <row r="841" spans="1:5" ht="16.5" customHeight="1">
      <c r="A841" s="56">
        <v>2111405</v>
      </c>
      <c r="B841" s="61" t="s">
        <v>694</v>
      </c>
      <c r="C841" s="61">
        <v>0</v>
      </c>
      <c r="D841" s="61">
        <v>0</v>
      </c>
      <c r="E841" s="143" t="str">
        <f t="shared" si="14"/>
        <v>-</v>
      </c>
    </row>
    <row r="842" spans="1:5" ht="16.5" customHeight="1">
      <c r="A842" s="56">
        <v>2111406</v>
      </c>
      <c r="B842" s="61" t="s">
        <v>695</v>
      </c>
      <c r="C842" s="61">
        <v>0</v>
      </c>
      <c r="D842" s="61">
        <v>0</v>
      </c>
      <c r="E842" s="143" t="str">
        <f t="shared" si="14"/>
        <v>-</v>
      </c>
    </row>
    <row r="843" spans="1:5" ht="16.5" customHeight="1">
      <c r="A843" s="56">
        <v>2111407</v>
      </c>
      <c r="B843" s="61" t="s">
        <v>696</v>
      </c>
      <c r="C843" s="61">
        <v>0</v>
      </c>
      <c r="D843" s="61">
        <v>0</v>
      </c>
      <c r="E843" s="143" t="str">
        <f t="shared" si="14"/>
        <v>-</v>
      </c>
    </row>
    <row r="844" spans="1:5" ht="16.5" customHeight="1">
      <c r="A844" s="56">
        <v>2111408</v>
      </c>
      <c r="B844" s="61" t="s">
        <v>697</v>
      </c>
      <c r="C844" s="61">
        <v>0</v>
      </c>
      <c r="D844" s="61">
        <v>0</v>
      </c>
      <c r="E844" s="143" t="str">
        <f t="shared" si="14"/>
        <v>-</v>
      </c>
    </row>
    <row r="845" spans="1:5" ht="16.5" customHeight="1">
      <c r="A845" s="56">
        <v>2111409</v>
      </c>
      <c r="B845" s="61" t="s">
        <v>698</v>
      </c>
      <c r="C845" s="61">
        <v>0</v>
      </c>
      <c r="D845" s="61">
        <v>0</v>
      </c>
      <c r="E845" s="143" t="str">
        <f t="shared" si="14"/>
        <v>-</v>
      </c>
    </row>
    <row r="846" spans="1:5" ht="16.5" customHeight="1">
      <c r="A846" s="56">
        <v>2111410</v>
      </c>
      <c r="B846" s="61" t="s">
        <v>699</v>
      </c>
      <c r="C846" s="61">
        <v>0</v>
      </c>
      <c r="D846" s="61">
        <v>0</v>
      </c>
      <c r="E846" s="143" t="str">
        <f t="shared" si="14"/>
        <v>-</v>
      </c>
    </row>
    <row r="847" spans="1:5" ht="16.5" customHeight="1">
      <c r="A847" s="56">
        <v>2111411</v>
      </c>
      <c r="B847" s="61" t="s">
        <v>102</v>
      </c>
      <c r="C847" s="61">
        <v>0</v>
      </c>
      <c r="D847" s="61">
        <v>0</v>
      </c>
      <c r="E847" s="143" t="str">
        <f t="shared" si="14"/>
        <v>-</v>
      </c>
    </row>
    <row r="848" spans="1:5" ht="16.5" customHeight="1">
      <c r="A848" s="56">
        <v>2111413</v>
      </c>
      <c r="B848" s="61" t="s">
        <v>700</v>
      </c>
      <c r="C848" s="61">
        <v>0</v>
      </c>
      <c r="D848" s="61">
        <v>0</v>
      </c>
      <c r="E848" s="143" t="str">
        <f t="shared" si="14"/>
        <v>-</v>
      </c>
    </row>
    <row r="849" spans="1:5" ht="16.5" customHeight="1">
      <c r="A849" s="56">
        <v>2111450</v>
      </c>
      <c r="B849" s="61" t="s">
        <v>68</v>
      </c>
      <c r="C849" s="61">
        <v>0</v>
      </c>
      <c r="D849" s="61">
        <v>0</v>
      </c>
      <c r="E849" s="143" t="str">
        <f t="shared" si="14"/>
        <v>-</v>
      </c>
    </row>
    <row r="850" spans="1:5" ht="16.5" customHeight="1">
      <c r="A850" s="56">
        <v>2111499</v>
      </c>
      <c r="B850" s="61" t="s">
        <v>701</v>
      </c>
      <c r="C850" s="61">
        <v>0</v>
      </c>
      <c r="D850" s="61">
        <v>0</v>
      </c>
      <c r="E850" s="143" t="str">
        <f t="shared" si="14"/>
        <v>-</v>
      </c>
    </row>
    <row r="851" spans="1:5" ht="16.5" customHeight="1">
      <c r="A851" s="56">
        <v>21199</v>
      </c>
      <c r="B851" s="61" t="s">
        <v>702</v>
      </c>
      <c r="C851" s="61">
        <f>C852</f>
        <v>10033</v>
      </c>
      <c r="D851" s="61">
        <v>6599</v>
      </c>
      <c r="E851" s="143">
        <f t="shared" si="14"/>
        <v>1.5203818760418246</v>
      </c>
    </row>
    <row r="852" spans="1:5" ht="16.5" customHeight="1">
      <c r="A852" s="56">
        <v>2119901</v>
      </c>
      <c r="B852" s="61" t="s">
        <v>703</v>
      </c>
      <c r="C852" s="61">
        <v>10033</v>
      </c>
      <c r="D852" s="61">
        <v>6599</v>
      </c>
      <c r="E852" s="143">
        <f t="shared" si="14"/>
        <v>1.5203818760418246</v>
      </c>
    </row>
    <row r="853" spans="1:5" ht="16.5" customHeight="1">
      <c r="A853" s="56">
        <v>212</v>
      </c>
      <c r="B853" s="61" t="s">
        <v>704</v>
      </c>
      <c r="C853" s="61">
        <f>SUM(C854,C866,C868,C871,C873,C875)</f>
        <v>215612</v>
      </c>
      <c r="D853" s="61">
        <v>77477</v>
      </c>
      <c r="E853" s="143">
        <f t="shared" si="14"/>
        <v>2.7829162202976367</v>
      </c>
    </row>
    <row r="854" spans="1:5" ht="16.5" customHeight="1">
      <c r="A854" s="56">
        <v>21201</v>
      </c>
      <c r="B854" s="61" t="s">
        <v>705</v>
      </c>
      <c r="C854" s="61">
        <f>SUM(C855:C865)</f>
        <v>21888</v>
      </c>
      <c r="D854" s="61">
        <v>24346</v>
      </c>
      <c r="E854" s="143">
        <f t="shared" si="14"/>
        <v>0.899038856485665</v>
      </c>
    </row>
    <row r="855" spans="1:5" ht="16.5" customHeight="1">
      <c r="A855" s="56">
        <v>2120101</v>
      </c>
      <c r="B855" s="61" t="s">
        <v>59</v>
      </c>
      <c r="C855" s="61">
        <v>4804</v>
      </c>
      <c r="D855" s="61">
        <v>3938</v>
      </c>
      <c r="E855" s="143">
        <f t="shared" si="14"/>
        <v>1.2199085830370746</v>
      </c>
    </row>
    <row r="856" spans="1:5" ht="16.5" customHeight="1">
      <c r="A856" s="56">
        <v>2120102</v>
      </c>
      <c r="B856" s="61" t="s">
        <v>60</v>
      </c>
      <c r="C856" s="61">
        <v>6694</v>
      </c>
      <c r="D856" s="61">
        <v>4207</v>
      </c>
      <c r="E856" s="143">
        <f t="shared" si="14"/>
        <v>1.5911575944853815</v>
      </c>
    </row>
    <row r="857" spans="1:5" ht="16.5" customHeight="1">
      <c r="A857" s="56">
        <v>2120103</v>
      </c>
      <c r="B857" s="61" t="s">
        <v>61</v>
      </c>
      <c r="C857" s="61">
        <v>0</v>
      </c>
      <c r="D857" s="61">
        <v>0</v>
      </c>
      <c r="E857" s="143" t="str">
        <f t="shared" si="14"/>
        <v>-</v>
      </c>
    </row>
    <row r="858" spans="1:5" ht="16.5" customHeight="1">
      <c r="A858" s="56">
        <v>2120104</v>
      </c>
      <c r="B858" s="61" t="s">
        <v>706</v>
      </c>
      <c r="C858" s="61">
        <v>0</v>
      </c>
      <c r="D858" s="61">
        <v>0</v>
      </c>
      <c r="E858" s="143" t="str">
        <f t="shared" si="14"/>
        <v>-</v>
      </c>
    </row>
    <row r="859" spans="1:5" ht="16.5" customHeight="1">
      <c r="A859" s="56">
        <v>2120105</v>
      </c>
      <c r="B859" s="61" t="s">
        <v>707</v>
      </c>
      <c r="C859" s="61">
        <v>0</v>
      </c>
      <c r="D859" s="61">
        <v>0</v>
      </c>
      <c r="E859" s="143" t="str">
        <f t="shared" si="14"/>
        <v>-</v>
      </c>
    </row>
    <row r="860" spans="1:5" ht="16.5" customHeight="1">
      <c r="A860" s="56">
        <v>2120106</v>
      </c>
      <c r="B860" s="61" t="s">
        <v>708</v>
      </c>
      <c r="C860" s="61">
        <v>0</v>
      </c>
      <c r="D860" s="61">
        <v>0</v>
      </c>
      <c r="E860" s="143" t="str">
        <f t="shared" si="14"/>
        <v>-</v>
      </c>
    </row>
    <row r="861" spans="1:5" ht="16.5" customHeight="1">
      <c r="A861" s="56">
        <v>2120107</v>
      </c>
      <c r="B861" s="61" t="s">
        <v>709</v>
      </c>
      <c r="C861" s="61">
        <v>0</v>
      </c>
      <c r="D861" s="61">
        <v>0</v>
      </c>
      <c r="E861" s="143" t="str">
        <f t="shared" si="14"/>
        <v>-</v>
      </c>
    </row>
    <row r="862" spans="1:5" ht="16.5" customHeight="1">
      <c r="A862" s="56">
        <v>2120108</v>
      </c>
      <c r="B862" s="61" t="s">
        <v>710</v>
      </c>
      <c r="C862" s="61">
        <v>0</v>
      </c>
      <c r="D862" s="61">
        <v>0</v>
      </c>
      <c r="E862" s="143" t="str">
        <f t="shared" si="14"/>
        <v>-</v>
      </c>
    </row>
    <row r="863" spans="1:5" ht="16.5" customHeight="1">
      <c r="A863" s="56">
        <v>2120109</v>
      </c>
      <c r="B863" s="61" t="s">
        <v>711</v>
      </c>
      <c r="C863" s="61">
        <v>0</v>
      </c>
      <c r="D863" s="61">
        <v>0</v>
      </c>
      <c r="E863" s="143" t="str">
        <f t="shared" si="14"/>
        <v>-</v>
      </c>
    </row>
    <row r="864" spans="1:5" ht="16.5" customHeight="1">
      <c r="A864" s="56">
        <v>2120110</v>
      </c>
      <c r="B864" s="61" t="s">
        <v>712</v>
      </c>
      <c r="C864" s="61">
        <v>0</v>
      </c>
      <c r="D864" s="61">
        <v>0</v>
      </c>
      <c r="E864" s="143" t="str">
        <f t="shared" si="14"/>
        <v>-</v>
      </c>
    </row>
    <row r="865" spans="1:5" ht="16.5" customHeight="1">
      <c r="A865" s="56">
        <v>2120199</v>
      </c>
      <c r="B865" s="61" t="s">
        <v>713</v>
      </c>
      <c r="C865" s="61">
        <v>10390</v>
      </c>
      <c r="D865" s="61">
        <v>16201</v>
      </c>
      <c r="E865" s="143">
        <f t="shared" si="14"/>
        <v>0.6413184371335102</v>
      </c>
    </row>
    <row r="866" spans="1:5" ht="16.5" customHeight="1">
      <c r="A866" s="56">
        <v>21202</v>
      </c>
      <c r="B866" s="61" t="s">
        <v>714</v>
      </c>
      <c r="C866" s="61">
        <f>C867</f>
        <v>41707</v>
      </c>
      <c r="D866" s="61">
        <v>24780</v>
      </c>
      <c r="E866" s="143">
        <f t="shared" si="14"/>
        <v>1.683091202582728</v>
      </c>
    </row>
    <row r="867" spans="1:5" ht="16.5" customHeight="1">
      <c r="A867" s="56">
        <v>2120201</v>
      </c>
      <c r="B867" s="61" t="s">
        <v>715</v>
      </c>
      <c r="C867" s="61">
        <v>41707</v>
      </c>
      <c r="D867" s="61">
        <v>24780</v>
      </c>
      <c r="E867" s="143">
        <f t="shared" si="14"/>
        <v>1.683091202582728</v>
      </c>
    </row>
    <row r="868" spans="1:5" ht="16.5" customHeight="1">
      <c r="A868" s="56">
        <v>21203</v>
      </c>
      <c r="B868" s="61" t="s">
        <v>716</v>
      </c>
      <c r="C868" s="61">
        <f>SUM(C869:C870)</f>
        <v>151289</v>
      </c>
      <c r="D868" s="61">
        <v>27315</v>
      </c>
      <c r="E868" s="143">
        <f t="shared" si="14"/>
        <v>5.538678381841479</v>
      </c>
    </row>
    <row r="869" spans="1:5" ht="16.5" customHeight="1">
      <c r="A869" s="56">
        <v>2120303</v>
      </c>
      <c r="B869" s="61" t="s">
        <v>717</v>
      </c>
      <c r="C869" s="61">
        <v>0</v>
      </c>
      <c r="D869" s="61">
        <v>0</v>
      </c>
      <c r="E869" s="143" t="str">
        <f t="shared" si="14"/>
        <v>-</v>
      </c>
    </row>
    <row r="870" spans="1:5" ht="16.5" customHeight="1">
      <c r="A870" s="56">
        <v>2120399</v>
      </c>
      <c r="B870" s="61" t="s">
        <v>718</v>
      </c>
      <c r="C870" s="61">
        <v>151289</v>
      </c>
      <c r="D870" s="61">
        <v>27315</v>
      </c>
      <c r="E870" s="143">
        <f t="shared" si="14"/>
        <v>5.538678381841479</v>
      </c>
    </row>
    <row r="871" spans="1:5" ht="16.5" customHeight="1">
      <c r="A871" s="56">
        <v>21205</v>
      </c>
      <c r="B871" s="61" t="s">
        <v>719</v>
      </c>
      <c r="C871" s="61">
        <f aca="true" t="shared" si="15" ref="C871:C875">C872</f>
        <v>0</v>
      </c>
      <c r="D871" s="61">
        <v>0</v>
      </c>
      <c r="E871" s="143" t="str">
        <f t="shared" si="14"/>
        <v>-</v>
      </c>
    </row>
    <row r="872" spans="1:5" ht="16.5" customHeight="1">
      <c r="A872" s="56">
        <v>2120501</v>
      </c>
      <c r="B872" s="61" t="s">
        <v>720</v>
      </c>
      <c r="C872" s="61">
        <v>0</v>
      </c>
      <c r="D872" s="61">
        <v>0</v>
      </c>
      <c r="E872" s="143" t="str">
        <f t="shared" si="14"/>
        <v>-</v>
      </c>
    </row>
    <row r="873" spans="1:5" ht="16.5" customHeight="1">
      <c r="A873" s="56">
        <v>21206</v>
      </c>
      <c r="B873" s="61" t="s">
        <v>721</v>
      </c>
      <c r="C873" s="61">
        <f t="shared" si="15"/>
        <v>0</v>
      </c>
      <c r="D873" s="61">
        <v>0</v>
      </c>
      <c r="E873" s="143" t="str">
        <f t="shared" si="14"/>
        <v>-</v>
      </c>
    </row>
    <row r="874" spans="1:5" ht="16.5" customHeight="1">
      <c r="A874" s="56">
        <v>2120601</v>
      </c>
      <c r="B874" s="61" t="s">
        <v>722</v>
      </c>
      <c r="C874" s="61">
        <v>0</v>
      </c>
      <c r="D874" s="61">
        <v>0</v>
      </c>
      <c r="E874" s="143" t="str">
        <f t="shared" si="14"/>
        <v>-</v>
      </c>
    </row>
    <row r="875" spans="1:5" ht="16.5" customHeight="1">
      <c r="A875" s="56">
        <v>21299</v>
      </c>
      <c r="B875" s="61" t="s">
        <v>723</v>
      </c>
      <c r="C875" s="61">
        <f t="shared" si="15"/>
        <v>728</v>
      </c>
      <c r="D875" s="61">
        <v>1036</v>
      </c>
      <c r="E875" s="143">
        <f t="shared" si="14"/>
        <v>0.7027027027027027</v>
      </c>
    </row>
    <row r="876" spans="1:5" ht="16.5" customHeight="1">
      <c r="A876" s="56">
        <v>2129999</v>
      </c>
      <c r="B876" s="61" t="s">
        <v>724</v>
      </c>
      <c r="C876" s="61">
        <v>728</v>
      </c>
      <c r="D876" s="61">
        <v>1036</v>
      </c>
      <c r="E876" s="143">
        <f t="shared" si="14"/>
        <v>0.7027027027027027</v>
      </c>
    </row>
    <row r="877" spans="1:5" ht="16.5" customHeight="1">
      <c r="A877" s="56">
        <v>213</v>
      </c>
      <c r="B877" s="61" t="s">
        <v>725</v>
      </c>
      <c r="C877" s="61">
        <f>SUM(C878,C904,C932,C960,C971,C982,C988,C995,C1002,C1006)</f>
        <v>60063</v>
      </c>
      <c r="D877" s="61">
        <v>52033</v>
      </c>
      <c r="E877" s="143">
        <f t="shared" si="14"/>
        <v>1.1543251398151173</v>
      </c>
    </row>
    <row r="878" spans="1:5" ht="16.5" customHeight="1">
      <c r="A878" s="56">
        <v>21301</v>
      </c>
      <c r="B878" s="61" t="s">
        <v>726</v>
      </c>
      <c r="C878" s="61">
        <f>SUM(C879:C903)</f>
        <v>10730</v>
      </c>
      <c r="D878" s="61">
        <v>22044</v>
      </c>
      <c r="E878" s="143">
        <f t="shared" si="14"/>
        <v>0.48675376519687896</v>
      </c>
    </row>
    <row r="879" spans="1:5" ht="16.5" customHeight="1">
      <c r="A879" s="56">
        <v>2130101</v>
      </c>
      <c r="B879" s="61" t="s">
        <v>59</v>
      </c>
      <c r="C879" s="61">
        <v>2216</v>
      </c>
      <c r="D879" s="61">
        <v>1224</v>
      </c>
      <c r="E879" s="143">
        <f t="shared" si="14"/>
        <v>1.8104575163398693</v>
      </c>
    </row>
    <row r="880" spans="1:5" ht="16.5" customHeight="1">
      <c r="A880" s="56">
        <v>2130102</v>
      </c>
      <c r="B880" s="61" t="s">
        <v>60</v>
      </c>
      <c r="C880" s="61">
        <v>50</v>
      </c>
      <c r="D880" s="61">
        <v>149</v>
      </c>
      <c r="E880" s="143">
        <f t="shared" si="14"/>
        <v>0.33557046979865773</v>
      </c>
    </row>
    <row r="881" spans="1:5" ht="16.5" customHeight="1">
      <c r="A881" s="56">
        <v>2130103</v>
      </c>
      <c r="B881" s="61" t="s">
        <v>61</v>
      </c>
      <c r="C881" s="61">
        <v>0</v>
      </c>
      <c r="D881" s="61">
        <v>0</v>
      </c>
      <c r="E881" s="143" t="str">
        <f t="shared" si="14"/>
        <v>-</v>
      </c>
    </row>
    <row r="882" spans="1:5" ht="16.5" customHeight="1">
      <c r="A882" s="56">
        <v>2130104</v>
      </c>
      <c r="B882" s="61" t="s">
        <v>68</v>
      </c>
      <c r="C882" s="61">
        <v>1515</v>
      </c>
      <c r="D882" s="61">
        <v>962</v>
      </c>
      <c r="E882" s="143">
        <f t="shared" si="14"/>
        <v>1.5748440748440748</v>
      </c>
    </row>
    <row r="883" spans="1:5" ht="16.5" customHeight="1">
      <c r="A883" s="56">
        <v>2130105</v>
      </c>
      <c r="B883" s="61" t="s">
        <v>727</v>
      </c>
      <c r="C883" s="61">
        <v>5</v>
      </c>
      <c r="D883" s="61">
        <v>5</v>
      </c>
      <c r="E883" s="143">
        <f t="shared" si="14"/>
        <v>1</v>
      </c>
    </row>
    <row r="884" spans="1:5" ht="16.5" customHeight="1">
      <c r="A884" s="56">
        <v>2130106</v>
      </c>
      <c r="B884" s="61" t="s">
        <v>728</v>
      </c>
      <c r="C884" s="61">
        <v>463</v>
      </c>
      <c r="D884" s="61">
        <v>1424</v>
      </c>
      <c r="E884" s="143">
        <f t="shared" si="14"/>
        <v>0.32514044943820225</v>
      </c>
    </row>
    <row r="885" spans="1:5" ht="16.5" customHeight="1">
      <c r="A885" s="56">
        <v>2130108</v>
      </c>
      <c r="B885" s="61" t="s">
        <v>729</v>
      </c>
      <c r="C885" s="61">
        <v>113</v>
      </c>
      <c r="D885" s="61">
        <v>87</v>
      </c>
      <c r="E885" s="143">
        <f t="shared" si="14"/>
        <v>1.2988505747126438</v>
      </c>
    </row>
    <row r="886" spans="1:5" ht="16.5" customHeight="1">
      <c r="A886" s="56">
        <v>2130109</v>
      </c>
      <c r="B886" s="61" t="s">
        <v>730</v>
      </c>
      <c r="C886" s="61">
        <v>221</v>
      </c>
      <c r="D886" s="61">
        <v>222</v>
      </c>
      <c r="E886" s="143">
        <f t="shared" si="14"/>
        <v>0.9954954954954955</v>
      </c>
    </row>
    <row r="887" spans="1:5" ht="16.5" customHeight="1">
      <c r="A887" s="56">
        <v>2130110</v>
      </c>
      <c r="B887" s="61" t="s">
        <v>731</v>
      </c>
      <c r="C887" s="61">
        <v>202</v>
      </c>
      <c r="D887" s="61">
        <v>211</v>
      </c>
      <c r="E887" s="143">
        <f t="shared" si="14"/>
        <v>0.957345971563981</v>
      </c>
    </row>
    <row r="888" spans="1:5" ht="16.5" customHeight="1">
      <c r="A888" s="56">
        <v>2130111</v>
      </c>
      <c r="B888" s="61" t="s">
        <v>732</v>
      </c>
      <c r="C888" s="61">
        <v>20</v>
      </c>
      <c r="D888" s="61">
        <v>3</v>
      </c>
      <c r="E888" s="143">
        <f t="shared" si="14"/>
        <v>6.666666666666667</v>
      </c>
    </row>
    <row r="889" spans="1:5" ht="16.5" customHeight="1">
      <c r="A889" s="56">
        <v>2130112</v>
      </c>
      <c r="B889" s="61" t="s">
        <v>733</v>
      </c>
      <c r="C889" s="61">
        <v>11</v>
      </c>
      <c r="D889" s="61">
        <v>12</v>
      </c>
      <c r="E889" s="143">
        <f t="shared" si="14"/>
        <v>0.9166666666666666</v>
      </c>
    </row>
    <row r="890" spans="1:5" ht="16.5" customHeight="1">
      <c r="A890" s="56">
        <v>2130114</v>
      </c>
      <c r="B890" s="61" t="s">
        <v>734</v>
      </c>
      <c r="C890" s="61">
        <v>5</v>
      </c>
      <c r="D890" s="61">
        <v>0</v>
      </c>
      <c r="E890" s="143" t="str">
        <f t="shared" si="14"/>
        <v>-</v>
      </c>
    </row>
    <row r="891" spans="1:5" ht="16.5" customHeight="1">
      <c r="A891" s="56">
        <v>2130119</v>
      </c>
      <c r="B891" s="61" t="s">
        <v>735</v>
      </c>
      <c r="C891" s="61">
        <v>0</v>
      </c>
      <c r="D891" s="61">
        <v>0</v>
      </c>
      <c r="E891" s="143" t="str">
        <f t="shared" si="14"/>
        <v>-</v>
      </c>
    </row>
    <row r="892" spans="1:5" ht="16.5" customHeight="1">
      <c r="A892" s="56">
        <v>2130120</v>
      </c>
      <c r="B892" s="61" t="s">
        <v>736</v>
      </c>
      <c r="C892" s="61">
        <v>0</v>
      </c>
      <c r="D892" s="61">
        <v>0</v>
      </c>
      <c r="E892" s="143" t="str">
        <f t="shared" si="14"/>
        <v>-</v>
      </c>
    </row>
    <row r="893" spans="1:5" ht="16.5" customHeight="1">
      <c r="A893" s="56">
        <v>2130121</v>
      </c>
      <c r="B893" s="61" t="s">
        <v>737</v>
      </c>
      <c r="C893" s="61">
        <v>0</v>
      </c>
      <c r="D893" s="61">
        <v>0</v>
      </c>
      <c r="E893" s="143" t="str">
        <f t="shared" si="14"/>
        <v>-</v>
      </c>
    </row>
    <row r="894" spans="1:5" ht="16.5" customHeight="1">
      <c r="A894" s="56">
        <v>2130122</v>
      </c>
      <c r="B894" s="61" t="s">
        <v>738</v>
      </c>
      <c r="C894" s="61">
        <v>58</v>
      </c>
      <c r="D894" s="61">
        <v>10</v>
      </c>
      <c r="E894" s="143">
        <f t="shared" si="14"/>
        <v>5.8</v>
      </c>
    </row>
    <row r="895" spans="1:5" ht="16.5" customHeight="1">
      <c r="A895" s="56">
        <v>2130124</v>
      </c>
      <c r="B895" s="61" t="s">
        <v>739</v>
      </c>
      <c r="C895" s="61">
        <v>122</v>
      </c>
      <c r="D895" s="61">
        <v>94</v>
      </c>
      <c r="E895" s="143">
        <f t="shared" si="14"/>
        <v>1.297872340425532</v>
      </c>
    </row>
    <row r="896" spans="1:5" ht="16.5" customHeight="1">
      <c r="A896" s="56">
        <v>2130125</v>
      </c>
      <c r="B896" s="61" t="s">
        <v>740</v>
      </c>
      <c r="C896" s="61">
        <v>0</v>
      </c>
      <c r="D896" s="61">
        <v>50</v>
      </c>
      <c r="E896" s="143">
        <f t="shared" si="14"/>
        <v>0</v>
      </c>
    </row>
    <row r="897" spans="1:5" ht="16.5" customHeight="1">
      <c r="A897" s="56">
        <v>2130126</v>
      </c>
      <c r="B897" s="61" t="s">
        <v>741</v>
      </c>
      <c r="C897" s="61">
        <v>25</v>
      </c>
      <c r="D897" s="61">
        <v>17</v>
      </c>
      <c r="E897" s="143">
        <f t="shared" si="14"/>
        <v>1.4705882352941178</v>
      </c>
    </row>
    <row r="898" spans="1:5" ht="16.5" customHeight="1">
      <c r="A898" s="56">
        <v>2130129</v>
      </c>
      <c r="B898" s="61" t="s">
        <v>742</v>
      </c>
      <c r="C898" s="61">
        <v>0</v>
      </c>
      <c r="D898" s="61">
        <v>0</v>
      </c>
      <c r="E898" s="143" t="str">
        <f t="shared" si="14"/>
        <v>-</v>
      </c>
    </row>
    <row r="899" spans="1:5" ht="16.5" customHeight="1">
      <c r="A899" s="56">
        <v>2130135</v>
      </c>
      <c r="B899" s="61" t="s">
        <v>743</v>
      </c>
      <c r="C899" s="61">
        <v>86</v>
      </c>
      <c r="D899" s="61">
        <v>81</v>
      </c>
      <c r="E899" s="143">
        <f t="shared" si="14"/>
        <v>1.0617283950617284</v>
      </c>
    </row>
    <row r="900" spans="1:5" ht="16.5" customHeight="1">
      <c r="A900" s="56">
        <v>2130142</v>
      </c>
      <c r="B900" s="61" t="s">
        <v>744</v>
      </c>
      <c r="C900" s="61">
        <v>0</v>
      </c>
      <c r="D900" s="61">
        <v>0</v>
      </c>
      <c r="E900" s="143" t="str">
        <f t="shared" si="14"/>
        <v>-</v>
      </c>
    </row>
    <row r="901" spans="1:5" ht="16.5" customHeight="1">
      <c r="A901" s="56">
        <v>2130148</v>
      </c>
      <c r="B901" s="61" t="s">
        <v>745</v>
      </c>
      <c r="C901" s="61">
        <v>556</v>
      </c>
      <c r="D901" s="61">
        <v>1273</v>
      </c>
      <c r="E901" s="143">
        <f aca="true" t="shared" si="16" ref="E901:E964">IF(D901=0,"-",C901/D901)</f>
        <v>0.43676355066771405</v>
      </c>
    </row>
    <row r="902" spans="1:5" ht="16.5" customHeight="1">
      <c r="A902" s="56">
        <v>2130152</v>
      </c>
      <c r="B902" s="61" t="s">
        <v>746</v>
      </c>
      <c r="C902" s="61">
        <v>0</v>
      </c>
      <c r="D902" s="61">
        <v>0</v>
      </c>
      <c r="E902" s="143" t="str">
        <f t="shared" si="16"/>
        <v>-</v>
      </c>
    </row>
    <row r="903" spans="1:5" ht="16.5" customHeight="1">
      <c r="A903" s="56">
        <v>2130199</v>
      </c>
      <c r="B903" s="61" t="s">
        <v>747</v>
      </c>
      <c r="C903" s="61">
        <v>5062</v>
      </c>
      <c r="D903" s="61">
        <v>16220</v>
      </c>
      <c r="E903" s="143">
        <f t="shared" si="16"/>
        <v>0.31208384710234277</v>
      </c>
    </row>
    <row r="904" spans="1:5" ht="16.5" customHeight="1">
      <c r="A904" s="56">
        <v>21302</v>
      </c>
      <c r="B904" s="61" t="s">
        <v>748</v>
      </c>
      <c r="C904" s="61">
        <f>SUM(C905:C931)</f>
        <v>3018</v>
      </c>
      <c r="D904" s="61">
        <v>3584</v>
      </c>
      <c r="E904" s="143">
        <f t="shared" si="16"/>
        <v>0.8420758928571429</v>
      </c>
    </row>
    <row r="905" spans="1:5" ht="16.5" customHeight="1">
      <c r="A905" s="56">
        <v>2130201</v>
      </c>
      <c r="B905" s="61" t="s">
        <v>59</v>
      </c>
      <c r="C905" s="61">
        <v>520</v>
      </c>
      <c r="D905" s="61">
        <v>341</v>
      </c>
      <c r="E905" s="143">
        <f t="shared" si="16"/>
        <v>1.5249266862170088</v>
      </c>
    </row>
    <row r="906" spans="1:5" ht="16.5" customHeight="1">
      <c r="A906" s="56">
        <v>2130202</v>
      </c>
      <c r="B906" s="61" t="s">
        <v>60</v>
      </c>
      <c r="C906" s="61">
        <v>0</v>
      </c>
      <c r="D906" s="61">
        <v>8</v>
      </c>
      <c r="E906" s="143">
        <f t="shared" si="16"/>
        <v>0</v>
      </c>
    </row>
    <row r="907" spans="1:5" ht="16.5" customHeight="1">
      <c r="A907" s="56">
        <v>2130203</v>
      </c>
      <c r="B907" s="61" t="s">
        <v>61</v>
      </c>
      <c r="C907" s="61">
        <v>0</v>
      </c>
      <c r="D907" s="61">
        <v>0</v>
      </c>
      <c r="E907" s="143" t="str">
        <f t="shared" si="16"/>
        <v>-</v>
      </c>
    </row>
    <row r="908" spans="1:5" ht="16.5" customHeight="1">
      <c r="A908" s="56">
        <v>2130204</v>
      </c>
      <c r="B908" s="61" t="s">
        <v>749</v>
      </c>
      <c r="C908" s="61">
        <v>234</v>
      </c>
      <c r="D908" s="61">
        <v>220</v>
      </c>
      <c r="E908" s="143">
        <f t="shared" si="16"/>
        <v>1.0636363636363637</v>
      </c>
    </row>
    <row r="909" spans="1:5" ht="16.5" customHeight="1">
      <c r="A909" s="56">
        <v>2130205</v>
      </c>
      <c r="B909" s="61" t="s">
        <v>750</v>
      </c>
      <c r="C909" s="61">
        <v>125</v>
      </c>
      <c r="D909" s="61">
        <v>427</v>
      </c>
      <c r="E909" s="143">
        <f t="shared" si="16"/>
        <v>0.2927400468384075</v>
      </c>
    </row>
    <row r="910" spans="1:5" ht="16.5" customHeight="1">
      <c r="A910" s="56">
        <v>2130206</v>
      </c>
      <c r="B910" s="61" t="s">
        <v>751</v>
      </c>
      <c r="C910" s="61">
        <v>25</v>
      </c>
      <c r="D910" s="61">
        <v>0</v>
      </c>
      <c r="E910" s="143" t="str">
        <f t="shared" si="16"/>
        <v>-</v>
      </c>
    </row>
    <row r="911" spans="1:5" ht="16.5" customHeight="1">
      <c r="A911" s="56">
        <v>2130207</v>
      </c>
      <c r="B911" s="61" t="s">
        <v>752</v>
      </c>
      <c r="C911" s="61">
        <v>15</v>
      </c>
      <c r="D911" s="61">
        <v>16</v>
      </c>
      <c r="E911" s="143">
        <f t="shared" si="16"/>
        <v>0.9375</v>
      </c>
    </row>
    <row r="912" spans="1:5" ht="16.5" customHeight="1">
      <c r="A912" s="56">
        <v>2130208</v>
      </c>
      <c r="B912" s="61" t="s">
        <v>753</v>
      </c>
      <c r="C912" s="61">
        <v>0</v>
      </c>
      <c r="D912" s="61">
        <v>0</v>
      </c>
      <c r="E912" s="143" t="str">
        <f t="shared" si="16"/>
        <v>-</v>
      </c>
    </row>
    <row r="913" spans="1:5" ht="16.5" customHeight="1">
      <c r="A913" s="56">
        <v>2130209</v>
      </c>
      <c r="B913" s="61" t="s">
        <v>754</v>
      </c>
      <c r="C913" s="61">
        <v>20</v>
      </c>
      <c r="D913" s="61">
        <v>10</v>
      </c>
      <c r="E913" s="143">
        <f t="shared" si="16"/>
        <v>2</v>
      </c>
    </row>
    <row r="914" spans="1:5" ht="16.5" customHeight="1">
      <c r="A914" s="56">
        <v>2130210</v>
      </c>
      <c r="B914" s="61" t="s">
        <v>755</v>
      </c>
      <c r="C914" s="61">
        <v>482</v>
      </c>
      <c r="D914" s="61">
        <v>188</v>
      </c>
      <c r="E914" s="143">
        <f t="shared" si="16"/>
        <v>2.5638297872340425</v>
      </c>
    </row>
    <row r="915" spans="1:5" ht="16.5" customHeight="1">
      <c r="A915" s="56">
        <v>2130211</v>
      </c>
      <c r="B915" s="61" t="s">
        <v>756</v>
      </c>
      <c r="C915" s="61">
        <v>10</v>
      </c>
      <c r="D915" s="61">
        <v>26</v>
      </c>
      <c r="E915" s="143">
        <f t="shared" si="16"/>
        <v>0.38461538461538464</v>
      </c>
    </row>
    <row r="916" spans="1:5" ht="16.5" customHeight="1">
      <c r="A916" s="56">
        <v>2130212</v>
      </c>
      <c r="B916" s="61" t="s">
        <v>757</v>
      </c>
      <c r="C916" s="61">
        <v>50</v>
      </c>
      <c r="D916" s="61">
        <v>1013</v>
      </c>
      <c r="E916" s="143">
        <f t="shared" si="16"/>
        <v>0.049358341559723594</v>
      </c>
    </row>
    <row r="917" spans="1:5" ht="16.5" customHeight="1">
      <c r="A917" s="56">
        <v>2130213</v>
      </c>
      <c r="B917" s="61" t="s">
        <v>758</v>
      </c>
      <c r="C917" s="61">
        <v>433</v>
      </c>
      <c r="D917" s="61">
        <v>454</v>
      </c>
      <c r="E917" s="143">
        <f t="shared" si="16"/>
        <v>0.9537444933920705</v>
      </c>
    </row>
    <row r="918" spans="1:5" ht="16.5" customHeight="1">
      <c r="A918" s="56">
        <v>2130216</v>
      </c>
      <c r="B918" s="61" t="s">
        <v>759</v>
      </c>
      <c r="C918" s="61">
        <v>0</v>
      </c>
      <c r="D918" s="61">
        <v>0</v>
      </c>
      <c r="E918" s="143" t="str">
        <f t="shared" si="16"/>
        <v>-</v>
      </c>
    </row>
    <row r="919" spans="1:5" ht="16.5" customHeight="1">
      <c r="A919" s="56">
        <v>2130217</v>
      </c>
      <c r="B919" s="61" t="s">
        <v>760</v>
      </c>
      <c r="C919" s="61">
        <v>0</v>
      </c>
      <c r="D919" s="61">
        <v>0</v>
      </c>
      <c r="E919" s="143" t="str">
        <f t="shared" si="16"/>
        <v>-</v>
      </c>
    </row>
    <row r="920" spans="1:5" ht="16.5" customHeight="1">
      <c r="A920" s="56">
        <v>2130218</v>
      </c>
      <c r="B920" s="61" t="s">
        <v>761</v>
      </c>
      <c r="C920" s="61">
        <v>0</v>
      </c>
      <c r="D920" s="61">
        <v>0</v>
      </c>
      <c r="E920" s="143" t="str">
        <f t="shared" si="16"/>
        <v>-</v>
      </c>
    </row>
    <row r="921" spans="1:5" ht="16.5" customHeight="1">
      <c r="A921" s="56">
        <v>2130219</v>
      </c>
      <c r="B921" s="61" t="s">
        <v>762</v>
      </c>
      <c r="C921" s="61">
        <v>0</v>
      </c>
      <c r="D921" s="61">
        <v>30</v>
      </c>
      <c r="E921" s="143">
        <f t="shared" si="16"/>
        <v>0</v>
      </c>
    </row>
    <row r="922" spans="1:5" ht="16.5" customHeight="1">
      <c r="A922" s="56">
        <v>2130220</v>
      </c>
      <c r="B922" s="61" t="s">
        <v>763</v>
      </c>
      <c r="C922" s="61">
        <v>0</v>
      </c>
      <c r="D922" s="61">
        <v>0</v>
      </c>
      <c r="E922" s="143" t="str">
        <f t="shared" si="16"/>
        <v>-</v>
      </c>
    </row>
    <row r="923" spans="1:5" ht="16.5" customHeight="1">
      <c r="A923" s="56">
        <v>2130221</v>
      </c>
      <c r="B923" s="61" t="s">
        <v>764</v>
      </c>
      <c r="C923" s="61">
        <v>0</v>
      </c>
      <c r="D923" s="61">
        <v>0</v>
      </c>
      <c r="E923" s="143" t="str">
        <f t="shared" si="16"/>
        <v>-</v>
      </c>
    </row>
    <row r="924" spans="1:5" ht="16.5" customHeight="1">
      <c r="A924" s="56">
        <v>2130223</v>
      </c>
      <c r="B924" s="61" t="s">
        <v>765</v>
      </c>
      <c r="C924" s="61">
        <v>0</v>
      </c>
      <c r="D924" s="61">
        <v>0</v>
      </c>
      <c r="E924" s="143" t="str">
        <f t="shared" si="16"/>
        <v>-</v>
      </c>
    </row>
    <row r="925" spans="1:5" ht="16.5" customHeight="1">
      <c r="A925" s="56">
        <v>2130224</v>
      </c>
      <c r="B925" s="61" t="s">
        <v>766</v>
      </c>
      <c r="C925" s="61">
        <v>61</v>
      </c>
      <c r="D925" s="61">
        <v>0</v>
      </c>
      <c r="E925" s="143" t="str">
        <f t="shared" si="16"/>
        <v>-</v>
      </c>
    </row>
    <row r="926" spans="1:5" ht="16.5" customHeight="1">
      <c r="A926" s="56">
        <v>2130225</v>
      </c>
      <c r="B926" s="61" t="s">
        <v>767</v>
      </c>
      <c r="C926" s="61">
        <v>0</v>
      </c>
      <c r="D926" s="61">
        <v>0</v>
      </c>
      <c r="E926" s="143" t="str">
        <f t="shared" si="16"/>
        <v>-</v>
      </c>
    </row>
    <row r="927" spans="1:5" ht="16.5" customHeight="1">
      <c r="A927" s="56">
        <v>2130226</v>
      </c>
      <c r="B927" s="61" t="s">
        <v>768</v>
      </c>
      <c r="C927" s="61">
        <v>0</v>
      </c>
      <c r="D927" s="61">
        <v>0</v>
      </c>
      <c r="E927" s="143" t="str">
        <f t="shared" si="16"/>
        <v>-</v>
      </c>
    </row>
    <row r="928" spans="1:5" ht="16.5" customHeight="1">
      <c r="A928" s="56">
        <v>2130227</v>
      </c>
      <c r="B928" s="61" t="s">
        <v>769</v>
      </c>
      <c r="C928" s="61">
        <v>0</v>
      </c>
      <c r="D928" s="61">
        <v>0</v>
      </c>
      <c r="E928" s="143" t="str">
        <f t="shared" si="16"/>
        <v>-</v>
      </c>
    </row>
    <row r="929" spans="1:5" ht="16.5" customHeight="1">
      <c r="A929" s="56">
        <v>2130232</v>
      </c>
      <c r="B929" s="61" t="s">
        <v>770</v>
      </c>
      <c r="C929" s="61">
        <v>0</v>
      </c>
      <c r="D929" s="61">
        <v>63</v>
      </c>
      <c r="E929" s="143">
        <f t="shared" si="16"/>
        <v>0</v>
      </c>
    </row>
    <row r="930" spans="1:5" ht="16.5" customHeight="1">
      <c r="A930" s="56">
        <v>2130234</v>
      </c>
      <c r="B930" s="61" t="s">
        <v>771</v>
      </c>
      <c r="C930" s="61">
        <v>0</v>
      </c>
      <c r="D930" s="61">
        <v>70</v>
      </c>
      <c r="E930" s="143">
        <f t="shared" si="16"/>
        <v>0</v>
      </c>
    </row>
    <row r="931" spans="1:5" ht="16.5" customHeight="1">
      <c r="A931" s="56">
        <v>2130299</v>
      </c>
      <c r="B931" s="61" t="s">
        <v>772</v>
      </c>
      <c r="C931" s="61">
        <v>1043</v>
      </c>
      <c r="D931" s="61">
        <v>718</v>
      </c>
      <c r="E931" s="143">
        <f t="shared" si="16"/>
        <v>1.4526462395543176</v>
      </c>
    </row>
    <row r="932" spans="1:5" ht="16.5" customHeight="1">
      <c r="A932" s="56">
        <v>21303</v>
      </c>
      <c r="B932" s="61" t="s">
        <v>773</v>
      </c>
      <c r="C932" s="61">
        <f>SUM(C933:C959)</f>
        <v>24573</v>
      </c>
      <c r="D932" s="61">
        <v>24202</v>
      </c>
      <c r="E932" s="143">
        <f t="shared" si="16"/>
        <v>1.0153293116271382</v>
      </c>
    </row>
    <row r="933" spans="1:5" ht="16.5" customHeight="1">
      <c r="A933" s="56">
        <v>2130301</v>
      </c>
      <c r="B933" s="61" t="s">
        <v>59</v>
      </c>
      <c r="C933" s="61">
        <v>1805</v>
      </c>
      <c r="D933" s="61">
        <v>653</v>
      </c>
      <c r="E933" s="143">
        <f t="shared" si="16"/>
        <v>2.76416539050536</v>
      </c>
    </row>
    <row r="934" spans="1:5" ht="16.5" customHeight="1">
      <c r="A934" s="56">
        <v>2130302</v>
      </c>
      <c r="B934" s="61" t="s">
        <v>60</v>
      </c>
      <c r="C934" s="61">
        <v>43</v>
      </c>
      <c r="D934" s="61">
        <v>602</v>
      </c>
      <c r="E934" s="143">
        <f t="shared" si="16"/>
        <v>0.07142857142857142</v>
      </c>
    </row>
    <row r="935" spans="1:5" ht="16.5" customHeight="1">
      <c r="A935" s="56">
        <v>2130303</v>
      </c>
      <c r="B935" s="61" t="s">
        <v>61</v>
      </c>
      <c r="C935" s="61">
        <v>120</v>
      </c>
      <c r="D935" s="61">
        <v>0</v>
      </c>
      <c r="E935" s="143" t="str">
        <f t="shared" si="16"/>
        <v>-</v>
      </c>
    </row>
    <row r="936" spans="1:5" ht="16.5" customHeight="1">
      <c r="A936" s="56">
        <v>2130304</v>
      </c>
      <c r="B936" s="61" t="s">
        <v>774</v>
      </c>
      <c r="C936" s="61">
        <v>0</v>
      </c>
      <c r="D936" s="61">
        <v>0</v>
      </c>
      <c r="E936" s="143" t="str">
        <f t="shared" si="16"/>
        <v>-</v>
      </c>
    </row>
    <row r="937" spans="1:5" ht="16.5" customHeight="1">
      <c r="A937" s="56">
        <v>2130305</v>
      </c>
      <c r="B937" s="61" t="s">
        <v>775</v>
      </c>
      <c r="C937" s="61">
        <v>795</v>
      </c>
      <c r="D937" s="61">
        <v>1328</v>
      </c>
      <c r="E937" s="143">
        <f t="shared" si="16"/>
        <v>0.598644578313253</v>
      </c>
    </row>
    <row r="938" spans="1:5" ht="16.5" customHeight="1">
      <c r="A938" s="56">
        <v>2130306</v>
      </c>
      <c r="B938" s="61" t="s">
        <v>776</v>
      </c>
      <c r="C938" s="61">
        <v>242</v>
      </c>
      <c r="D938" s="61">
        <v>164</v>
      </c>
      <c r="E938" s="143">
        <f t="shared" si="16"/>
        <v>1.475609756097561</v>
      </c>
    </row>
    <row r="939" spans="1:5" ht="16.5" customHeight="1">
      <c r="A939" s="56">
        <v>2130307</v>
      </c>
      <c r="B939" s="61" t="s">
        <v>777</v>
      </c>
      <c r="C939" s="61">
        <v>0</v>
      </c>
      <c r="D939" s="61">
        <v>0</v>
      </c>
      <c r="E939" s="143" t="str">
        <f t="shared" si="16"/>
        <v>-</v>
      </c>
    </row>
    <row r="940" spans="1:5" ht="16.5" customHeight="1">
      <c r="A940" s="56">
        <v>2130308</v>
      </c>
      <c r="B940" s="61" t="s">
        <v>778</v>
      </c>
      <c r="C940" s="61">
        <v>70</v>
      </c>
      <c r="D940" s="61">
        <v>50</v>
      </c>
      <c r="E940" s="143">
        <f t="shared" si="16"/>
        <v>1.4</v>
      </c>
    </row>
    <row r="941" spans="1:5" ht="16.5" customHeight="1">
      <c r="A941" s="56">
        <v>2130309</v>
      </c>
      <c r="B941" s="61" t="s">
        <v>779</v>
      </c>
      <c r="C941" s="61">
        <v>0</v>
      </c>
      <c r="D941" s="61">
        <v>0</v>
      </c>
      <c r="E941" s="143" t="str">
        <f t="shared" si="16"/>
        <v>-</v>
      </c>
    </row>
    <row r="942" spans="1:5" ht="16.5" customHeight="1">
      <c r="A942" s="56">
        <v>2130310</v>
      </c>
      <c r="B942" s="61" t="s">
        <v>780</v>
      </c>
      <c r="C942" s="61">
        <v>15</v>
      </c>
      <c r="D942" s="61">
        <v>35</v>
      </c>
      <c r="E942" s="143">
        <f t="shared" si="16"/>
        <v>0.42857142857142855</v>
      </c>
    </row>
    <row r="943" spans="1:5" ht="16.5" customHeight="1">
      <c r="A943" s="56">
        <v>2130311</v>
      </c>
      <c r="B943" s="61" t="s">
        <v>781</v>
      </c>
      <c r="C943" s="61">
        <v>0</v>
      </c>
      <c r="D943" s="61">
        <v>0</v>
      </c>
      <c r="E943" s="143" t="str">
        <f t="shared" si="16"/>
        <v>-</v>
      </c>
    </row>
    <row r="944" spans="1:5" ht="16.5" customHeight="1">
      <c r="A944" s="56">
        <v>2130312</v>
      </c>
      <c r="B944" s="61" t="s">
        <v>782</v>
      </c>
      <c r="C944" s="61">
        <v>0</v>
      </c>
      <c r="D944" s="61">
        <v>280</v>
      </c>
      <c r="E944" s="143">
        <f t="shared" si="16"/>
        <v>0</v>
      </c>
    </row>
    <row r="945" spans="1:5" ht="16.5" customHeight="1">
      <c r="A945" s="56">
        <v>2130313</v>
      </c>
      <c r="B945" s="61" t="s">
        <v>783</v>
      </c>
      <c r="C945" s="61">
        <v>60</v>
      </c>
      <c r="D945" s="61">
        <v>60</v>
      </c>
      <c r="E945" s="143">
        <f t="shared" si="16"/>
        <v>1</v>
      </c>
    </row>
    <row r="946" spans="1:5" ht="16.5" customHeight="1">
      <c r="A946" s="56">
        <v>2130314</v>
      </c>
      <c r="B946" s="61" t="s">
        <v>784</v>
      </c>
      <c r="C946" s="61">
        <v>2370</v>
      </c>
      <c r="D946" s="61">
        <v>375</v>
      </c>
      <c r="E946" s="143">
        <f t="shared" si="16"/>
        <v>6.32</v>
      </c>
    </row>
    <row r="947" spans="1:5" ht="16.5" customHeight="1">
      <c r="A947" s="56">
        <v>2130315</v>
      </c>
      <c r="B947" s="61" t="s">
        <v>785</v>
      </c>
      <c r="C947" s="61">
        <v>0</v>
      </c>
      <c r="D947" s="61">
        <v>0</v>
      </c>
      <c r="E947" s="143" t="str">
        <f t="shared" si="16"/>
        <v>-</v>
      </c>
    </row>
    <row r="948" spans="1:5" ht="16.5" customHeight="1">
      <c r="A948" s="56">
        <v>2130316</v>
      </c>
      <c r="B948" s="61" t="s">
        <v>786</v>
      </c>
      <c r="C948" s="61">
        <v>823</v>
      </c>
      <c r="D948" s="61">
        <v>34</v>
      </c>
      <c r="E948" s="143">
        <f t="shared" si="16"/>
        <v>24.205882352941178</v>
      </c>
    </row>
    <row r="949" spans="1:5" ht="16.5" customHeight="1">
      <c r="A949" s="56">
        <v>2130317</v>
      </c>
      <c r="B949" s="61" t="s">
        <v>787</v>
      </c>
      <c r="C949" s="61">
        <v>48</v>
      </c>
      <c r="D949" s="61">
        <v>0</v>
      </c>
      <c r="E949" s="143" t="str">
        <f t="shared" si="16"/>
        <v>-</v>
      </c>
    </row>
    <row r="950" spans="1:5" ht="16.5" customHeight="1">
      <c r="A950" s="56">
        <v>2130318</v>
      </c>
      <c r="B950" s="61" t="s">
        <v>788</v>
      </c>
      <c r="C950" s="61">
        <v>0</v>
      </c>
      <c r="D950" s="61">
        <v>0</v>
      </c>
      <c r="E950" s="143" t="str">
        <f t="shared" si="16"/>
        <v>-</v>
      </c>
    </row>
    <row r="951" spans="1:5" ht="16.5" customHeight="1">
      <c r="A951" s="56">
        <v>2130319</v>
      </c>
      <c r="B951" s="61" t="s">
        <v>789</v>
      </c>
      <c r="C951" s="61">
        <v>0</v>
      </c>
      <c r="D951" s="61"/>
      <c r="E951" s="143" t="str">
        <f t="shared" si="16"/>
        <v>-</v>
      </c>
    </row>
    <row r="952" spans="1:5" ht="16.5" customHeight="1">
      <c r="A952" s="56">
        <v>2130321</v>
      </c>
      <c r="B952" s="61" t="s">
        <v>790</v>
      </c>
      <c r="C952" s="61">
        <v>0</v>
      </c>
      <c r="D952" s="61">
        <v>0</v>
      </c>
      <c r="E952" s="143" t="str">
        <f t="shared" si="16"/>
        <v>-</v>
      </c>
    </row>
    <row r="953" spans="1:5" ht="16.5" customHeight="1">
      <c r="A953" s="56">
        <v>2130322</v>
      </c>
      <c r="B953" s="61" t="s">
        <v>791</v>
      </c>
      <c r="C953" s="61">
        <v>0</v>
      </c>
      <c r="D953" s="61">
        <v>0</v>
      </c>
      <c r="E953" s="143" t="str">
        <f t="shared" si="16"/>
        <v>-</v>
      </c>
    </row>
    <row r="954" spans="1:5" ht="16.5" customHeight="1">
      <c r="A954" s="56">
        <v>2130331</v>
      </c>
      <c r="B954" s="61" t="s">
        <v>792</v>
      </c>
      <c r="C954" s="61">
        <v>319</v>
      </c>
      <c r="D954" s="61">
        <v>417</v>
      </c>
      <c r="E954" s="143">
        <f t="shared" si="16"/>
        <v>0.7649880095923262</v>
      </c>
    </row>
    <row r="955" spans="1:5" ht="16.5" customHeight="1">
      <c r="A955" s="56">
        <v>2130332</v>
      </c>
      <c r="B955" s="61" t="s">
        <v>793</v>
      </c>
      <c r="C955" s="61">
        <v>5644</v>
      </c>
      <c r="D955" s="61">
        <v>8790</v>
      </c>
      <c r="E955" s="143">
        <f t="shared" si="16"/>
        <v>0.6420932878270762</v>
      </c>
    </row>
    <row r="956" spans="1:5" ht="16.5" customHeight="1">
      <c r="A956" s="56">
        <v>2130333</v>
      </c>
      <c r="B956" s="61" t="s">
        <v>765</v>
      </c>
      <c r="C956" s="61">
        <v>0</v>
      </c>
      <c r="D956" s="61">
        <v>0</v>
      </c>
      <c r="E956" s="143" t="str">
        <f t="shared" si="16"/>
        <v>-</v>
      </c>
    </row>
    <row r="957" spans="1:5" ht="16.5" customHeight="1">
      <c r="A957" s="56">
        <v>2130334</v>
      </c>
      <c r="B957" s="61" t="s">
        <v>794</v>
      </c>
      <c r="C957" s="61">
        <v>0</v>
      </c>
      <c r="D957" s="61">
        <v>0</v>
      </c>
      <c r="E957" s="143" t="str">
        <f t="shared" si="16"/>
        <v>-</v>
      </c>
    </row>
    <row r="958" spans="1:5" ht="16.5" customHeight="1">
      <c r="A958" s="56">
        <v>2130335</v>
      </c>
      <c r="B958" s="61" t="s">
        <v>795</v>
      </c>
      <c r="C958" s="61">
        <v>0</v>
      </c>
      <c r="D958" s="61">
        <v>0</v>
      </c>
      <c r="E958" s="143" t="str">
        <f t="shared" si="16"/>
        <v>-</v>
      </c>
    </row>
    <row r="959" spans="1:5" ht="16.5" customHeight="1">
      <c r="A959" s="56">
        <v>2130399</v>
      </c>
      <c r="B959" s="61" t="s">
        <v>796</v>
      </c>
      <c r="C959" s="61">
        <v>12219</v>
      </c>
      <c r="D959" s="61">
        <v>11414</v>
      </c>
      <c r="E959" s="143">
        <f t="shared" si="16"/>
        <v>1.0705274224636412</v>
      </c>
    </row>
    <row r="960" spans="1:5" ht="16.5" customHeight="1">
      <c r="A960" s="56">
        <v>21304</v>
      </c>
      <c r="B960" s="61" t="s">
        <v>797</v>
      </c>
      <c r="C960" s="61">
        <f>SUM(C961:C970)</f>
        <v>0</v>
      </c>
      <c r="D960" s="61">
        <v>0</v>
      </c>
      <c r="E960" s="143" t="str">
        <f t="shared" si="16"/>
        <v>-</v>
      </c>
    </row>
    <row r="961" spans="1:5" ht="16.5" customHeight="1">
      <c r="A961" s="56">
        <v>2130401</v>
      </c>
      <c r="B961" s="61" t="s">
        <v>59</v>
      </c>
      <c r="C961" s="61">
        <v>0</v>
      </c>
      <c r="D961" s="61">
        <v>0</v>
      </c>
      <c r="E961" s="143" t="str">
        <f t="shared" si="16"/>
        <v>-</v>
      </c>
    </row>
    <row r="962" spans="1:5" ht="16.5" customHeight="1">
      <c r="A962" s="56">
        <v>2130402</v>
      </c>
      <c r="B962" s="61" t="s">
        <v>60</v>
      </c>
      <c r="C962" s="61">
        <v>0</v>
      </c>
      <c r="D962" s="61">
        <v>0</v>
      </c>
      <c r="E962" s="143" t="str">
        <f t="shared" si="16"/>
        <v>-</v>
      </c>
    </row>
    <row r="963" spans="1:5" ht="16.5" customHeight="1">
      <c r="A963" s="56">
        <v>2130403</v>
      </c>
      <c r="B963" s="61" t="s">
        <v>61</v>
      </c>
      <c r="C963" s="61">
        <v>0</v>
      </c>
      <c r="D963" s="61">
        <v>0</v>
      </c>
      <c r="E963" s="143" t="str">
        <f t="shared" si="16"/>
        <v>-</v>
      </c>
    </row>
    <row r="964" spans="1:5" ht="16.5" customHeight="1">
      <c r="A964" s="56">
        <v>2130404</v>
      </c>
      <c r="B964" s="61" t="s">
        <v>798</v>
      </c>
      <c r="C964" s="61">
        <v>0</v>
      </c>
      <c r="D964" s="61">
        <v>0</v>
      </c>
      <c r="E964" s="143" t="str">
        <f t="shared" si="16"/>
        <v>-</v>
      </c>
    </row>
    <row r="965" spans="1:5" ht="16.5" customHeight="1">
      <c r="A965" s="56">
        <v>2130405</v>
      </c>
      <c r="B965" s="61" t="s">
        <v>799</v>
      </c>
      <c r="C965" s="61">
        <v>0</v>
      </c>
      <c r="D965" s="61">
        <v>0</v>
      </c>
      <c r="E965" s="143" t="str">
        <f aca="true" t="shared" si="17" ref="E965:E1028">IF(D965=0,"-",C965/D965)</f>
        <v>-</v>
      </c>
    </row>
    <row r="966" spans="1:5" ht="16.5" customHeight="1">
      <c r="A966" s="56">
        <v>2130406</v>
      </c>
      <c r="B966" s="61" t="s">
        <v>800</v>
      </c>
      <c r="C966" s="61">
        <v>0</v>
      </c>
      <c r="D966" s="61">
        <v>0</v>
      </c>
      <c r="E966" s="143" t="str">
        <f t="shared" si="17"/>
        <v>-</v>
      </c>
    </row>
    <row r="967" spans="1:5" ht="16.5" customHeight="1">
      <c r="A967" s="56">
        <v>2130407</v>
      </c>
      <c r="B967" s="61" t="s">
        <v>801</v>
      </c>
      <c r="C967" s="61">
        <v>0</v>
      </c>
      <c r="D967" s="61">
        <v>0</v>
      </c>
      <c r="E967" s="143" t="str">
        <f t="shared" si="17"/>
        <v>-</v>
      </c>
    </row>
    <row r="968" spans="1:5" ht="16.5" customHeight="1">
      <c r="A968" s="56">
        <v>2130408</v>
      </c>
      <c r="B968" s="61" t="s">
        <v>802</v>
      </c>
      <c r="C968" s="61">
        <v>0</v>
      </c>
      <c r="D968" s="61">
        <v>0</v>
      </c>
      <c r="E968" s="143" t="str">
        <f t="shared" si="17"/>
        <v>-</v>
      </c>
    </row>
    <row r="969" spans="1:5" ht="16.5" customHeight="1">
      <c r="A969" s="56">
        <v>2130409</v>
      </c>
      <c r="B969" s="61" t="s">
        <v>803</v>
      </c>
      <c r="C969" s="61">
        <v>0</v>
      </c>
      <c r="D969" s="61">
        <v>0</v>
      </c>
      <c r="E969" s="143" t="str">
        <f t="shared" si="17"/>
        <v>-</v>
      </c>
    </row>
    <row r="970" spans="1:5" ht="16.5" customHeight="1">
      <c r="A970" s="56">
        <v>2130499</v>
      </c>
      <c r="B970" s="61" t="s">
        <v>804</v>
      </c>
      <c r="C970" s="61">
        <v>0</v>
      </c>
      <c r="D970" s="61">
        <v>0</v>
      </c>
      <c r="E970" s="143" t="str">
        <f t="shared" si="17"/>
        <v>-</v>
      </c>
    </row>
    <row r="971" spans="1:5" ht="16.5" customHeight="1">
      <c r="A971" s="56">
        <v>21305</v>
      </c>
      <c r="B971" s="61" t="s">
        <v>805</v>
      </c>
      <c r="C971" s="61">
        <f>SUM(C972:C981)</f>
        <v>525</v>
      </c>
      <c r="D971" s="61">
        <v>591</v>
      </c>
      <c r="E971" s="143">
        <f t="shared" si="17"/>
        <v>0.8883248730964467</v>
      </c>
    </row>
    <row r="972" spans="1:5" ht="16.5" customHeight="1">
      <c r="A972" s="56">
        <v>2130501</v>
      </c>
      <c r="B972" s="61" t="s">
        <v>59</v>
      </c>
      <c r="C972" s="61">
        <v>46</v>
      </c>
      <c r="D972" s="61">
        <v>38</v>
      </c>
      <c r="E972" s="143">
        <f t="shared" si="17"/>
        <v>1.2105263157894737</v>
      </c>
    </row>
    <row r="973" spans="1:5" ht="16.5" customHeight="1">
      <c r="A973" s="56">
        <v>2130502</v>
      </c>
      <c r="B973" s="61" t="s">
        <v>60</v>
      </c>
      <c r="C973" s="61">
        <v>48</v>
      </c>
      <c r="D973" s="61">
        <v>42</v>
      </c>
      <c r="E973" s="143">
        <f t="shared" si="17"/>
        <v>1.1428571428571428</v>
      </c>
    </row>
    <row r="974" spans="1:5" ht="16.5" customHeight="1">
      <c r="A974" s="56">
        <v>2130503</v>
      </c>
      <c r="B974" s="61" t="s">
        <v>61</v>
      </c>
      <c r="C974" s="61">
        <v>0</v>
      </c>
      <c r="D974" s="61">
        <v>0</v>
      </c>
      <c r="E974" s="143" t="str">
        <f t="shared" si="17"/>
        <v>-</v>
      </c>
    </row>
    <row r="975" spans="1:5" ht="16.5" customHeight="1">
      <c r="A975" s="56">
        <v>2130504</v>
      </c>
      <c r="B975" s="61" t="s">
        <v>806</v>
      </c>
      <c r="C975" s="61">
        <v>0</v>
      </c>
      <c r="D975" s="61">
        <v>15</v>
      </c>
      <c r="E975" s="143">
        <f t="shared" si="17"/>
        <v>0</v>
      </c>
    </row>
    <row r="976" spans="1:5" ht="16.5" customHeight="1">
      <c r="A976" s="56">
        <v>2130505</v>
      </c>
      <c r="B976" s="61" t="s">
        <v>807</v>
      </c>
      <c r="C976" s="61">
        <v>38</v>
      </c>
      <c r="D976" s="61">
        <v>23</v>
      </c>
      <c r="E976" s="143">
        <f t="shared" si="17"/>
        <v>1.6521739130434783</v>
      </c>
    </row>
    <row r="977" spans="1:5" ht="16.5" customHeight="1">
      <c r="A977" s="56">
        <v>2130506</v>
      </c>
      <c r="B977" s="61" t="s">
        <v>808</v>
      </c>
      <c r="C977" s="61">
        <v>0</v>
      </c>
      <c r="D977" s="61">
        <v>0</v>
      </c>
      <c r="E977" s="143" t="str">
        <f t="shared" si="17"/>
        <v>-</v>
      </c>
    </row>
    <row r="978" spans="1:5" ht="16.5" customHeight="1">
      <c r="A978" s="56">
        <v>2130507</v>
      </c>
      <c r="B978" s="61" t="s">
        <v>809</v>
      </c>
      <c r="C978" s="61">
        <v>0</v>
      </c>
      <c r="D978" s="61">
        <v>0</v>
      </c>
      <c r="E978" s="143" t="str">
        <f t="shared" si="17"/>
        <v>-</v>
      </c>
    </row>
    <row r="979" spans="1:5" ht="16.5" customHeight="1">
      <c r="A979" s="56">
        <v>2130508</v>
      </c>
      <c r="B979" s="61" t="s">
        <v>810</v>
      </c>
      <c r="C979" s="61">
        <v>0</v>
      </c>
      <c r="D979" s="61">
        <v>0</v>
      </c>
      <c r="E979" s="143" t="str">
        <f t="shared" si="17"/>
        <v>-</v>
      </c>
    </row>
    <row r="980" spans="1:5" ht="16.5" customHeight="1">
      <c r="A980" s="56">
        <v>2130550</v>
      </c>
      <c r="B980" s="61" t="s">
        <v>811</v>
      </c>
      <c r="C980" s="61">
        <v>0</v>
      </c>
      <c r="D980" s="61">
        <v>0</v>
      </c>
      <c r="E980" s="143" t="str">
        <f t="shared" si="17"/>
        <v>-</v>
      </c>
    </row>
    <row r="981" spans="1:5" ht="16.5" customHeight="1">
      <c r="A981" s="56">
        <v>2130599</v>
      </c>
      <c r="B981" s="61" t="s">
        <v>812</v>
      </c>
      <c r="C981" s="61">
        <v>393</v>
      </c>
      <c r="D981" s="61">
        <v>473</v>
      </c>
      <c r="E981" s="143">
        <f t="shared" si="17"/>
        <v>0.8308668076109936</v>
      </c>
    </row>
    <row r="982" spans="1:5" ht="16.5" customHeight="1">
      <c r="A982" s="56">
        <v>21306</v>
      </c>
      <c r="B982" s="61" t="s">
        <v>813</v>
      </c>
      <c r="C982" s="61">
        <f>SUM(C983:C987)</f>
        <v>707</v>
      </c>
      <c r="D982" s="61">
        <v>595</v>
      </c>
      <c r="E982" s="143">
        <f t="shared" si="17"/>
        <v>1.188235294117647</v>
      </c>
    </row>
    <row r="983" spans="1:5" ht="16.5" customHeight="1">
      <c r="A983" s="56">
        <v>2130601</v>
      </c>
      <c r="B983" s="61" t="s">
        <v>392</v>
      </c>
      <c r="C983" s="61">
        <v>37</v>
      </c>
      <c r="D983" s="61">
        <v>67</v>
      </c>
      <c r="E983" s="143">
        <f t="shared" si="17"/>
        <v>0.5522388059701493</v>
      </c>
    </row>
    <row r="984" spans="1:5" ht="16.5" customHeight="1">
      <c r="A984" s="56">
        <v>2130602</v>
      </c>
      <c r="B984" s="61" t="s">
        <v>814</v>
      </c>
      <c r="C984" s="61">
        <v>643</v>
      </c>
      <c r="D984" s="61">
        <v>318</v>
      </c>
      <c r="E984" s="143">
        <f t="shared" si="17"/>
        <v>2.0220125786163523</v>
      </c>
    </row>
    <row r="985" spans="1:5" ht="16.5" customHeight="1">
      <c r="A985" s="56">
        <v>2130603</v>
      </c>
      <c r="B985" s="61" t="s">
        <v>815</v>
      </c>
      <c r="C985" s="61">
        <v>27</v>
      </c>
      <c r="D985" s="61">
        <v>210</v>
      </c>
      <c r="E985" s="143">
        <f t="shared" si="17"/>
        <v>0.12857142857142856</v>
      </c>
    </row>
    <row r="986" spans="1:5" ht="16.5" customHeight="1">
      <c r="A986" s="56">
        <v>2130604</v>
      </c>
      <c r="B986" s="61" t="s">
        <v>816</v>
      </c>
      <c r="C986" s="61">
        <v>0</v>
      </c>
      <c r="D986" s="61">
        <v>0</v>
      </c>
      <c r="E986" s="143" t="str">
        <f t="shared" si="17"/>
        <v>-</v>
      </c>
    </row>
    <row r="987" spans="1:5" ht="16.5" customHeight="1">
      <c r="A987" s="56">
        <v>2130699</v>
      </c>
      <c r="B987" s="61" t="s">
        <v>817</v>
      </c>
      <c r="C987" s="61">
        <v>0</v>
      </c>
      <c r="D987" s="61">
        <v>0</v>
      </c>
      <c r="E987" s="143" t="str">
        <f t="shared" si="17"/>
        <v>-</v>
      </c>
    </row>
    <row r="988" spans="1:5" ht="16.5" customHeight="1">
      <c r="A988" s="56">
        <v>21307</v>
      </c>
      <c r="B988" s="61" t="s">
        <v>818</v>
      </c>
      <c r="C988" s="61">
        <f>SUM(C989:C994)</f>
        <v>0</v>
      </c>
      <c r="D988" s="61">
        <v>0</v>
      </c>
      <c r="E988" s="143" t="str">
        <f t="shared" si="17"/>
        <v>-</v>
      </c>
    </row>
    <row r="989" spans="1:5" ht="16.5" customHeight="1">
      <c r="A989" s="56">
        <v>2130701</v>
      </c>
      <c r="B989" s="61" t="s">
        <v>819</v>
      </c>
      <c r="C989" s="61">
        <v>0</v>
      </c>
      <c r="D989" s="61">
        <v>0</v>
      </c>
      <c r="E989" s="143" t="str">
        <f t="shared" si="17"/>
        <v>-</v>
      </c>
    </row>
    <row r="990" spans="1:5" ht="16.5" customHeight="1">
      <c r="A990" s="56">
        <v>2130704</v>
      </c>
      <c r="B990" s="61" t="s">
        <v>820</v>
      </c>
      <c r="C990" s="61">
        <v>0</v>
      </c>
      <c r="D990" s="61">
        <v>0</v>
      </c>
      <c r="E990" s="143" t="str">
        <f t="shared" si="17"/>
        <v>-</v>
      </c>
    </row>
    <row r="991" spans="1:5" ht="16.5" customHeight="1">
      <c r="A991" s="56">
        <v>2130705</v>
      </c>
      <c r="B991" s="61" t="s">
        <v>821</v>
      </c>
      <c r="C991" s="61">
        <v>0</v>
      </c>
      <c r="D991" s="61">
        <v>0</v>
      </c>
      <c r="E991" s="143" t="str">
        <f t="shared" si="17"/>
        <v>-</v>
      </c>
    </row>
    <row r="992" spans="1:5" ht="16.5" customHeight="1">
      <c r="A992" s="56">
        <v>2130706</v>
      </c>
      <c r="B992" s="61" t="s">
        <v>822</v>
      </c>
      <c r="C992" s="61">
        <v>0</v>
      </c>
      <c r="D992" s="61">
        <v>0</v>
      </c>
      <c r="E992" s="143" t="str">
        <f t="shared" si="17"/>
        <v>-</v>
      </c>
    </row>
    <row r="993" spans="1:5" ht="16.5" customHeight="1">
      <c r="A993" s="56">
        <v>2130707</v>
      </c>
      <c r="B993" s="61" t="s">
        <v>823</v>
      </c>
      <c r="C993" s="61">
        <v>0</v>
      </c>
      <c r="D993" s="61">
        <v>0</v>
      </c>
      <c r="E993" s="143" t="str">
        <f t="shared" si="17"/>
        <v>-</v>
      </c>
    </row>
    <row r="994" spans="1:5" ht="16.5" customHeight="1">
      <c r="A994" s="56">
        <v>2130799</v>
      </c>
      <c r="B994" s="61" t="s">
        <v>824</v>
      </c>
      <c r="C994" s="61">
        <v>0</v>
      </c>
      <c r="D994" s="61">
        <v>0</v>
      </c>
      <c r="E994" s="143" t="str">
        <f t="shared" si="17"/>
        <v>-</v>
      </c>
    </row>
    <row r="995" spans="1:5" ht="16.5" customHeight="1">
      <c r="A995" s="56">
        <v>21308</v>
      </c>
      <c r="B995" s="61" t="s">
        <v>825</v>
      </c>
      <c r="C995" s="61">
        <f>SUM(C996:C1001)</f>
        <v>955</v>
      </c>
      <c r="D995" s="61">
        <v>213</v>
      </c>
      <c r="E995" s="143">
        <f t="shared" si="17"/>
        <v>4.483568075117371</v>
      </c>
    </row>
    <row r="996" spans="1:5" ht="16.5" customHeight="1">
      <c r="A996" s="56">
        <v>2130801</v>
      </c>
      <c r="B996" s="61" t="s">
        <v>826</v>
      </c>
      <c r="C996" s="61">
        <v>0</v>
      </c>
      <c r="D996" s="61">
        <v>0</v>
      </c>
      <c r="E996" s="143" t="str">
        <f t="shared" si="17"/>
        <v>-</v>
      </c>
    </row>
    <row r="997" spans="1:5" ht="16.5" customHeight="1">
      <c r="A997" s="56">
        <v>2130802</v>
      </c>
      <c r="B997" s="61" t="s">
        <v>827</v>
      </c>
      <c r="C997" s="61">
        <v>0</v>
      </c>
      <c r="D997" s="61">
        <v>2</v>
      </c>
      <c r="E997" s="143">
        <f t="shared" si="17"/>
        <v>0</v>
      </c>
    </row>
    <row r="998" spans="1:5" ht="16.5" customHeight="1">
      <c r="A998" s="56">
        <v>2130803</v>
      </c>
      <c r="B998" s="61" t="s">
        <v>828</v>
      </c>
      <c r="C998" s="61">
        <v>0</v>
      </c>
      <c r="D998" s="61"/>
      <c r="E998" s="143" t="str">
        <f t="shared" si="17"/>
        <v>-</v>
      </c>
    </row>
    <row r="999" spans="1:5" ht="16.5" customHeight="1">
      <c r="A999" s="56">
        <v>2130804</v>
      </c>
      <c r="B999" s="61" t="s">
        <v>829</v>
      </c>
      <c r="C999" s="61">
        <v>265</v>
      </c>
      <c r="D999" s="61"/>
      <c r="E999" s="143" t="str">
        <f t="shared" si="17"/>
        <v>-</v>
      </c>
    </row>
    <row r="1000" spans="1:5" ht="16.5" customHeight="1">
      <c r="A1000" s="56">
        <v>2130805</v>
      </c>
      <c r="B1000" s="61" t="s">
        <v>830</v>
      </c>
      <c r="C1000" s="61">
        <v>0</v>
      </c>
      <c r="D1000" s="61"/>
      <c r="E1000" s="143" t="str">
        <f t="shared" si="17"/>
        <v>-</v>
      </c>
    </row>
    <row r="1001" spans="1:5" ht="16.5" customHeight="1">
      <c r="A1001" s="56">
        <v>2130899</v>
      </c>
      <c r="B1001" s="61" t="s">
        <v>831</v>
      </c>
      <c r="C1001" s="61">
        <v>690</v>
      </c>
      <c r="D1001" s="61">
        <v>211</v>
      </c>
      <c r="E1001" s="143">
        <f t="shared" si="17"/>
        <v>3.2701421800947865</v>
      </c>
    </row>
    <row r="1002" spans="1:5" ht="16.5" customHeight="1">
      <c r="A1002" s="56">
        <v>21309</v>
      </c>
      <c r="B1002" s="61" t="s">
        <v>832</v>
      </c>
      <c r="C1002" s="61">
        <f>SUM(C1003:C1005)</f>
        <v>0</v>
      </c>
      <c r="D1002" s="61">
        <v>0</v>
      </c>
      <c r="E1002" s="143" t="str">
        <f t="shared" si="17"/>
        <v>-</v>
      </c>
    </row>
    <row r="1003" spans="1:5" ht="16.5" customHeight="1">
      <c r="A1003" s="56">
        <v>2130901</v>
      </c>
      <c r="B1003" s="61" t="s">
        <v>833</v>
      </c>
      <c r="C1003" s="61">
        <v>0</v>
      </c>
      <c r="D1003" s="61">
        <v>0</v>
      </c>
      <c r="E1003" s="143" t="str">
        <f t="shared" si="17"/>
        <v>-</v>
      </c>
    </row>
    <row r="1004" spans="1:5" ht="16.5" customHeight="1">
      <c r="A1004" s="56">
        <v>2130902</v>
      </c>
      <c r="B1004" s="61" t="s">
        <v>834</v>
      </c>
      <c r="C1004" s="61">
        <v>0</v>
      </c>
      <c r="D1004" s="61">
        <v>0</v>
      </c>
      <c r="E1004" s="143" t="str">
        <f t="shared" si="17"/>
        <v>-</v>
      </c>
    </row>
    <row r="1005" spans="1:5" ht="16.5" customHeight="1">
      <c r="A1005" s="56">
        <v>2130999</v>
      </c>
      <c r="B1005" s="61" t="s">
        <v>835</v>
      </c>
      <c r="C1005" s="61">
        <v>0</v>
      </c>
      <c r="D1005" s="61">
        <v>0</v>
      </c>
      <c r="E1005" s="143" t="str">
        <f t="shared" si="17"/>
        <v>-</v>
      </c>
    </row>
    <row r="1006" spans="1:5" ht="16.5" customHeight="1">
      <c r="A1006" s="56">
        <v>21399</v>
      </c>
      <c r="B1006" s="61" t="s">
        <v>836</v>
      </c>
      <c r="C1006" s="61">
        <f>C1007+C1008</f>
        <v>19555</v>
      </c>
      <c r="D1006" s="61">
        <v>804</v>
      </c>
      <c r="E1006" s="143">
        <f t="shared" si="17"/>
        <v>24.322139303482587</v>
      </c>
    </row>
    <row r="1007" spans="1:5" ht="16.5" customHeight="1">
      <c r="A1007" s="56">
        <v>2139901</v>
      </c>
      <c r="B1007" s="61" t="s">
        <v>837</v>
      </c>
      <c r="C1007" s="61">
        <v>0</v>
      </c>
      <c r="D1007" s="61">
        <v>0</v>
      </c>
      <c r="E1007" s="143" t="str">
        <f t="shared" si="17"/>
        <v>-</v>
      </c>
    </row>
    <row r="1008" spans="1:5" ht="16.5" customHeight="1">
      <c r="A1008" s="56">
        <v>2139999</v>
      </c>
      <c r="B1008" s="61" t="s">
        <v>838</v>
      </c>
      <c r="C1008" s="61">
        <v>19555</v>
      </c>
      <c r="D1008" s="61">
        <v>804</v>
      </c>
      <c r="E1008" s="143">
        <f t="shared" si="17"/>
        <v>24.322139303482587</v>
      </c>
    </row>
    <row r="1009" spans="1:5" ht="16.5" customHeight="1">
      <c r="A1009" s="56">
        <v>214</v>
      </c>
      <c r="B1009" s="61" t="s">
        <v>839</v>
      </c>
      <c r="C1009" s="61">
        <f>SUM(C1010,C1040,C1050,C1060,C1065,C1072,C1077)</f>
        <v>121835</v>
      </c>
      <c r="D1009" s="61">
        <v>70153</v>
      </c>
      <c r="E1009" s="143">
        <f t="shared" si="17"/>
        <v>1.7367040611235443</v>
      </c>
    </row>
    <row r="1010" spans="1:5" ht="16.5" customHeight="1">
      <c r="A1010" s="56">
        <v>21401</v>
      </c>
      <c r="B1010" s="61" t="s">
        <v>840</v>
      </c>
      <c r="C1010" s="61">
        <f>SUM(C1011:C1039)</f>
        <v>77062</v>
      </c>
      <c r="D1010" s="61">
        <v>50195</v>
      </c>
      <c r="E1010" s="143">
        <f t="shared" si="17"/>
        <v>1.5352525151907561</v>
      </c>
    </row>
    <row r="1011" spans="1:5" ht="16.5" customHeight="1">
      <c r="A1011" s="56">
        <v>2140101</v>
      </c>
      <c r="B1011" s="61" t="s">
        <v>59</v>
      </c>
      <c r="C1011" s="61">
        <v>14682</v>
      </c>
      <c r="D1011" s="61">
        <v>11290</v>
      </c>
      <c r="E1011" s="143">
        <f t="shared" si="17"/>
        <v>1.30044286979628</v>
      </c>
    </row>
    <row r="1012" spans="1:5" ht="16.5" customHeight="1">
      <c r="A1012" s="56">
        <v>2140102</v>
      </c>
      <c r="B1012" s="61" t="s">
        <v>60</v>
      </c>
      <c r="C1012" s="61">
        <v>798</v>
      </c>
      <c r="D1012" s="61">
        <v>1502</v>
      </c>
      <c r="E1012" s="143">
        <f t="shared" si="17"/>
        <v>0.5312916111850865</v>
      </c>
    </row>
    <row r="1013" spans="1:5" ht="16.5" customHeight="1">
      <c r="A1013" s="56">
        <v>2140103</v>
      </c>
      <c r="B1013" s="61" t="s">
        <v>61</v>
      </c>
      <c r="C1013" s="61">
        <v>30</v>
      </c>
      <c r="D1013" s="61">
        <v>60</v>
      </c>
      <c r="E1013" s="143">
        <f t="shared" si="17"/>
        <v>0.5</v>
      </c>
    </row>
    <row r="1014" spans="1:5" ht="16.5" customHeight="1">
      <c r="A1014" s="56">
        <v>2140104</v>
      </c>
      <c r="B1014" s="61" t="s">
        <v>841</v>
      </c>
      <c r="C1014" s="61">
        <v>800</v>
      </c>
      <c r="D1014" s="61">
        <v>0</v>
      </c>
      <c r="E1014" s="143" t="str">
        <f t="shared" si="17"/>
        <v>-</v>
      </c>
    </row>
    <row r="1015" spans="1:5" ht="16.5" customHeight="1">
      <c r="A1015" s="56">
        <v>2140105</v>
      </c>
      <c r="B1015" s="61" t="s">
        <v>842</v>
      </c>
      <c r="C1015" s="61">
        <v>32417</v>
      </c>
      <c r="D1015" s="61">
        <v>1382</v>
      </c>
      <c r="E1015" s="143">
        <f t="shared" si="17"/>
        <v>23.45658465991317</v>
      </c>
    </row>
    <row r="1016" spans="1:5" ht="16.5" customHeight="1">
      <c r="A1016" s="56">
        <v>2140106</v>
      </c>
      <c r="B1016" s="61" t="s">
        <v>843</v>
      </c>
      <c r="C1016" s="61">
        <v>13427</v>
      </c>
      <c r="D1016" s="61">
        <v>2076</v>
      </c>
      <c r="E1016" s="143">
        <f t="shared" si="17"/>
        <v>6.467726396917149</v>
      </c>
    </row>
    <row r="1017" spans="1:5" ht="16.5" customHeight="1">
      <c r="A1017" s="56">
        <v>2140107</v>
      </c>
      <c r="B1017" s="61" t="s">
        <v>844</v>
      </c>
      <c r="C1017" s="61">
        <v>0</v>
      </c>
      <c r="D1017" s="61">
        <v>0</v>
      </c>
      <c r="E1017" s="143" t="str">
        <f t="shared" si="17"/>
        <v>-</v>
      </c>
    </row>
    <row r="1018" spans="1:5" ht="16.5" customHeight="1">
      <c r="A1018" s="56">
        <v>2140108</v>
      </c>
      <c r="B1018" s="61" t="s">
        <v>845</v>
      </c>
      <c r="C1018" s="61">
        <v>0</v>
      </c>
      <c r="D1018" s="61">
        <v>0</v>
      </c>
      <c r="E1018" s="143" t="str">
        <f t="shared" si="17"/>
        <v>-</v>
      </c>
    </row>
    <row r="1019" spans="1:5" ht="16.5" customHeight="1">
      <c r="A1019" s="56">
        <v>2140109</v>
      </c>
      <c r="B1019" s="61" t="s">
        <v>846</v>
      </c>
      <c r="C1019" s="61">
        <v>0</v>
      </c>
      <c r="D1019" s="61">
        <v>0</v>
      </c>
      <c r="E1019" s="143" t="str">
        <f t="shared" si="17"/>
        <v>-</v>
      </c>
    </row>
    <row r="1020" spans="1:5" ht="16.5" customHeight="1">
      <c r="A1020" s="56">
        <v>2140110</v>
      </c>
      <c r="B1020" s="61" t="s">
        <v>847</v>
      </c>
      <c r="C1020" s="61">
        <v>0</v>
      </c>
      <c r="D1020" s="61">
        <v>0</v>
      </c>
      <c r="E1020" s="143" t="str">
        <f t="shared" si="17"/>
        <v>-</v>
      </c>
    </row>
    <row r="1021" spans="1:5" ht="16.5" customHeight="1">
      <c r="A1021" s="56">
        <v>2140111</v>
      </c>
      <c r="B1021" s="61" t="s">
        <v>848</v>
      </c>
      <c r="C1021" s="61">
        <v>0</v>
      </c>
      <c r="D1021" s="61">
        <v>0</v>
      </c>
      <c r="E1021" s="143" t="str">
        <f t="shared" si="17"/>
        <v>-</v>
      </c>
    </row>
    <row r="1022" spans="1:5" ht="16.5" customHeight="1">
      <c r="A1022" s="56">
        <v>2140112</v>
      </c>
      <c r="B1022" s="61" t="s">
        <v>849</v>
      </c>
      <c r="C1022" s="61">
        <v>0</v>
      </c>
      <c r="D1022" s="61">
        <v>0</v>
      </c>
      <c r="E1022" s="143" t="str">
        <f t="shared" si="17"/>
        <v>-</v>
      </c>
    </row>
    <row r="1023" spans="1:5" ht="16.5" customHeight="1">
      <c r="A1023" s="56">
        <v>2140113</v>
      </c>
      <c r="B1023" s="61" t="s">
        <v>850</v>
      </c>
      <c r="C1023" s="61">
        <v>0</v>
      </c>
      <c r="D1023" s="61">
        <v>0</v>
      </c>
      <c r="E1023" s="143" t="str">
        <f t="shared" si="17"/>
        <v>-</v>
      </c>
    </row>
    <row r="1024" spans="1:5" ht="16.5" customHeight="1">
      <c r="A1024" s="56">
        <v>2140114</v>
      </c>
      <c r="B1024" s="61" t="s">
        <v>851</v>
      </c>
      <c r="C1024" s="61">
        <v>0</v>
      </c>
      <c r="D1024" s="61">
        <v>96</v>
      </c>
      <c r="E1024" s="143">
        <f t="shared" si="17"/>
        <v>0</v>
      </c>
    </row>
    <row r="1025" spans="1:5" ht="16.5" customHeight="1">
      <c r="A1025" s="56">
        <v>2140122</v>
      </c>
      <c r="B1025" s="61" t="s">
        <v>852</v>
      </c>
      <c r="C1025" s="61">
        <v>0</v>
      </c>
      <c r="D1025" s="61">
        <v>6357</v>
      </c>
      <c r="E1025" s="143">
        <f t="shared" si="17"/>
        <v>0</v>
      </c>
    </row>
    <row r="1026" spans="1:5" ht="16.5" customHeight="1">
      <c r="A1026" s="56">
        <v>2140123</v>
      </c>
      <c r="B1026" s="61" t="s">
        <v>853</v>
      </c>
      <c r="C1026" s="61">
        <v>0</v>
      </c>
      <c r="D1026" s="61">
        <v>70</v>
      </c>
      <c r="E1026" s="143">
        <f t="shared" si="17"/>
        <v>0</v>
      </c>
    </row>
    <row r="1027" spans="1:5" ht="16.5" customHeight="1">
      <c r="A1027" s="56">
        <v>2140124</v>
      </c>
      <c r="B1027" s="61" t="s">
        <v>854</v>
      </c>
      <c r="C1027" s="61">
        <v>0</v>
      </c>
      <c r="D1027" s="61">
        <v>0</v>
      </c>
      <c r="E1027" s="143" t="str">
        <f t="shared" si="17"/>
        <v>-</v>
      </c>
    </row>
    <row r="1028" spans="1:5" ht="16.5" customHeight="1">
      <c r="A1028" s="56">
        <v>2140125</v>
      </c>
      <c r="B1028" s="61" t="s">
        <v>855</v>
      </c>
      <c r="C1028" s="61">
        <v>0</v>
      </c>
      <c r="D1028" s="61">
        <v>0</v>
      </c>
      <c r="E1028" s="143" t="str">
        <f t="shared" si="17"/>
        <v>-</v>
      </c>
    </row>
    <row r="1029" spans="1:5" ht="16.5" customHeight="1">
      <c r="A1029" s="56">
        <v>2140126</v>
      </c>
      <c r="B1029" s="61" t="s">
        <v>856</v>
      </c>
      <c r="C1029" s="61">
        <v>0</v>
      </c>
      <c r="D1029" s="61">
        <v>0</v>
      </c>
      <c r="E1029" s="143" t="str">
        <f aca="true" t="shared" si="18" ref="E1029:E1092">IF(D1029=0,"-",C1029/D1029)</f>
        <v>-</v>
      </c>
    </row>
    <row r="1030" spans="1:5" ht="16.5" customHeight="1">
      <c r="A1030" s="56">
        <v>2140127</v>
      </c>
      <c r="B1030" s="61" t="s">
        <v>857</v>
      </c>
      <c r="C1030" s="61">
        <v>0</v>
      </c>
      <c r="D1030" s="61">
        <v>0</v>
      </c>
      <c r="E1030" s="143" t="str">
        <f t="shared" si="18"/>
        <v>-</v>
      </c>
    </row>
    <row r="1031" spans="1:5" ht="16.5" customHeight="1">
      <c r="A1031" s="56">
        <v>2140128</v>
      </c>
      <c r="B1031" s="61" t="s">
        <v>858</v>
      </c>
      <c r="C1031" s="61">
        <v>0</v>
      </c>
      <c r="D1031" s="61">
        <v>0</v>
      </c>
      <c r="E1031" s="143" t="str">
        <f t="shared" si="18"/>
        <v>-</v>
      </c>
    </row>
    <row r="1032" spans="1:5" ht="16.5" customHeight="1">
      <c r="A1032" s="56">
        <v>2140129</v>
      </c>
      <c r="B1032" s="61" t="s">
        <v>859</v>
      </c>
      <c r="C1032" s="61">
        <v>0</v>
      </c>
      <c r="D1032" s="61">
        <v>0</v>
      </c>
      <c r="E1032" s="143" t="str">
        <f t="shared" si="18"/>
        <v>-</v>
      </c>
    </row>
    <row r="1033" spans="1:5" ht="16.5" customHeight="1">
      <c r="A1033" s="56">
        <v>2140130</v>
      </c>
      <c r="B1033" s="61" t="s">
        <v>860</v>
      </c>
      <c r="C1033" s="61">
        <v>0</v>
      </c>
      <c r="D1033" s="61">
        <v>0</v>
      </c>
      <c r="E1033" s="143" t="str">
        <f t="shared" si="18"/>
        <v>-</v>
      </c>
    </row>
    <row r="1034" spans="1:5" ht="16.5" customHeight="1">
      <c r="A1034" s="56">
        <v>2140131</v>
      </c>
      <c r="B1034" s="61" t="s">
        <v>861</v>
      </c>
      <c r="C1034" s="61">
        <v>2360</v>
      </c>
      <c r="D1034" s="61">
        <v>828</v>
      </c>
      <c r="E1034" s="143">
        <f t="shared" si="18"/>
        <v>2.8502415458937196</v>
      </c>
    </row>
    <row r="1035" spans="1:5" ht="16.5" customHeight="1">
      <c r="A1035" s="56">
        <v>2140133</v>
      </c>
      <c r="B1035" s="61" t="s">
        <v>862</v>
      </c>
      <c r="C1035" s="61">
        <v>0</v>
      </c>
      <c r="D1035" s="61">
        <v>0</v>
      </c>
      <c r="E1035" s="143" t="str">
        <f t="shared" si="18"/>
        <v>-</v>
      </c>
    </row>
    <row r="1036" spans="1:5" ht="16.5" customHeight="1">
      <c r="A1036" s="56">
        <v>2140136</v>
      </c>
      <c r="B1036" s="61" t="s">
        <v>863</v>
      </c>
      <c r="C1036" s="61">
        <v>0</v>
      </c>
      <c r="D1036" s="61">
        <v>0</v>
      </c>
      <c r="E1036" s="143" t="str">
        <f t="shared" si="18"/>
        <v>-</v>
      </c>
    </row>
    <row r="1037" spans="1:5" ht="16.5" customHeight="1">
      <c r="A1037" s="56">
        <v>2140138</v>
      </c>
      <c r="B1037" s="61" t="s">
        <v>864</v>
      </c>
      <c r="C1037" s="61">
        <v>875</v>
      </c>
      <c r="D1037" s="61">
        <v>1123</v>
      </c>
      <c r="E1037" s="143">
        <f t="shared" si="18"/>
        <v>0.7791629563668745</v>
      </c>
    </row>
    <row r="1038" spans="1:5" ht="16.5" customHeight="1">
      <c r="A1038" s="56">
        <v>2140139</v>
      </c>
      <c r="B1038" s="61" t="s">
        <v>865</v>
      </c>
      <c r="C1038" s="61">
        <v>4235</v>
      </c>
      <c r="D1038" s="61">
        <v>5095</v>
      </c>
      <c r="E1038" s="143">
        <f t="shared" si="18"/>
        <v>0.831207065750736</v>
      </c>
    </row>
    <row r="1039" spans="1:5" ht="16.5" customHeight="1">
      <c r="A1039" s="56">
        <v>2140199</v>
      </c>
      <c r="B1039" s="61" t="s">
        <v>866</v>
      </c>
      <c r="C1039" s="61">
        <v>7438</v>
      </c>
      <c r="D1039" s="61">
        <v>20316</v>
      </c>
      <c r="E1039" s="143">
        <f t="shared" si="18"/>
        <v>0.36611537704272495</v>
      </c>
    </row>
    <row r="1040" spans="1:5" ht="16.5" customHeight="1">
      <c r="A1040" s="56">
        <v>21402</v>
      </c>
      <c r="B1040" s="61" t="s">
        <v>867</v>
      </c>
      <c r="C1040" s="61">
        <f>SUM(C1041:C1049)</f>
        <v>195</v>
      </c>
      <c r="D1040" s="61">
        <v>183</v>
      </c>
      <c r="E1040" s="143">
        <f t="shared" si="18"/>
        <v>1.0655737704918034</v>
      </c>
    </row>
    <row r="1041" spans="1:5" ht="16.5" customHeight="1">
      <c r="A1041" s="56">
        <v>2140201</v>
      </c>
      <c r="B1041" s="61" t="s">
        <v>59</v>
      </c>
      <c r="C1041" s="61">
        <v>160</v>
      </c>
      <c r="D1041" s="61">
        <v>115</v>
      </c>
      <c r="E1041" s="143">
        <f t="shared" si="18"/>
        <v>1.391304347826087</v>
      </c>
    </row>
    <row r="1042" spans="1:5" ht="16.5" customHeight="1">
      <c r="A1042" s="56">
        <v>2140202</v>
      </c>
      <c r="B1042" s="61" t="s">
        <v>60</v>
      </c>
      <c r="C1042" s="61">
        <v>15</v>
      </c>
      <c r="D1042" s="61">
        <v>32</v>
      </c>
      <c r="E1042" s="143">
        <f t="shared" si="18"/>
        <v>0.46875</v>
      </c>
    </row>
    <row r="1043" spans="1:5" ht="16.5" customHeight="1">
      <c r="A1043" s="56">
        <v>2140203</v>
      </c>
      <c r="B1043" s="61" t="s">
        <v>61</v>
      </c>
      <c r="C1043" s="61">
        <v>0</v>
      </c>
      <c r="D1043" s="61">
        <v>5</v>
      </c>
      <c r="E1043" s="143">
        <f t="shared" si="18"/>
        <v>0</v>
      </c>
    </row>
    <row r="1044" spans="1:5" ht="16.5" customHeight="1">
      <c r="A1044" s="56">
        <v>2140204</v>
      </c>
      <c r="B1044" s="61" t="s">
        <v>868</v>
      </c>
      <c r="C1044" s="61">
        <v>0</v>
      </c>
      <c r="D1044" s="61">
        <v>0</v>
      </c>
      <c r="E1044" s="143" t="str">
        <f t="shared" si="18"/>
        <v>-</v>
      </c>
    </row>
    <row r="1045" spans="1:5" ht="16.5" customHeight="1">
      <c r="A1045" s="56">
        <v>2140205</v>
      </c>
      <c r="B1045" s="61" t="s">
        <v>869</v>
      </c>
      <c r="C1045" s="61">
        <v>0</v>
      </c>
      <c r="D1045" s="61">
        <v>0</v>
      </c>
      <c r="E1045" s="143" t="str">
        <f t="shared" si="18"/>
        <v>-</v>
      </c>
    </row>
    <row r="1046" spans="1:5" ht="16.5" customHeight="1">
      <c r="A1046" s="56">
        <v>2140206</v>
      </c>
      <c r="B1046" s="61" t="s">
        <v>870</v>
      </c>
      <c r="C1046" s="61">
        <v>20</v>
      </c>
      <c r="D1046" s="61">
        <v>20</v>
      </c>
      <c r="E1046" s="143">
        <f t="shared" si="18"/>
        <v>1</v>
      </c>
    </row>
    <row r="1047" spans="1:5" ht="16.5" customHeight="1">
      <c r="A1047" s="56">
        <v>2140207</v>
      </c>
      <c r="B1047" s="61" t="s">
        <v>871</v>
      </c>
      <c r="C1047" s="61">
        <v>0</v>
      </c>
      <c r="D1047" s="61">
        <v>11</v>
      </c>
      <c r="E1047" s="143">
        <f t="shared" si="18"/>
        <v>0</v>
      </c>
    </row>
    <row r="1048" spans="1:5" ht="16.5" customHeight="1">
      <c r="A1048" s="56">
        <v>2140208</v>
      </c>
      <c r="B1048" s="61" t="s">
        <v>872</v>
      </c>
      <c r="C1048" s="61">
        <v>0</v>
      </c>
      <c r="D1048" s="61">
        <v>0</v>
      </c>
      <c r="E1048" s="143" t="str">
        <f t="shared" si="18"/>
        <v>-</v>
      </c>
    </row>
    <row r="1049" spans="1:5" ht="16.5" customHeight="1">
      <c r="A1049" s="56">
        <v>2140299</v>
      </c>
      <c r="B1049" s="61" t="s">
        <v>873</v>
      </c>
      <c r="C1049" s="61">
        <v>0</v>
      </c>
      <c r="D1049" s="61">
        <v>0</v>
      </c>
      <c r="E1049" s="143" t="str">
        <f t="shared" si="18"/>
        <v>-</v>
      </c>
    </row>
    <row r="1050" spans="1:5" ht="16.5" customHeight="1">
      <c r="A1050" s="56">
        <v>21403</v>
      </c>
      <c r="B1050" s="61" t="s">
        <v>874</v>
      </c>
      <c r="C1050" s="61">
        <f>SUM(C1051:C1059)</f>
        <v>31000</v>
      </c>
      <c r="D1050" s="61">
        <v>8000</v>
      </c>
      <c r="E1050" s="143">
        <f t="shared" si="18"/>
        <v>3.875</v>
      </c>
    </row>
    <row r="1051" spans="1:5" ht="16.5" customHeight="1">
      <c r="A1051" s="56">
        <v>2140301</v>
      </c>
      <c r="B1051" s="61" t="s">
        <v>59</v>
      </c>
      <c r="C1051" s="61">
        <v>0</v>
      </c>
      <c r="D1051" s="61">
        <v>0</v>
      </c>
      <c r="E1051" s="143" t="str">
        <f t="shared" si="18"/>
        <v>-</v>
      </c>
    </row>
    <row r="1052" spans="1:5" ht="16.5" customHeight="1">
      <c r="A1052" s="56">
        <v>2140302</v>
      </c>
      <c r="B1052" s="61" t="s">
        <v>60</v>
      </c>
      <c r="C1052" s="61">
        <v>0</v>
      </c>
      <c r="D1052" s="61">
        <v>0</v>
      </c>
      <c r="E1052" s="143" t="str">
        <f t="shared" si="18"/>
        <v>-</v>
      </c>
    </row>
    <row r="1053" spans="1:5" ht="16.5" customHeight="1">
      <c r="A1053" s="56">
        <v>2140303</v>
      </c>
      <c r="B1053" s="61" t="s">
        <v>61</v>
      </c>
      <c r="C1053" s="61">
        <v>0</v>
      </c>
      <c r="D1053" s="61">
        <v>0</v>
      </c>
      <c r="E1053" s="143" t="str">
        <f t="shared" si="18"/>
        <v>-</v>
      </c>
    </row>
    <row r="1054" spans="1:5" ht="16.5" customHeight="1">
      <c r="A1054" s="56">
        <v>2140304</v>
      </c>
      <c r="B1054" s="61" t="s">
        <v>875</v>
      </c>
      <c r="C1054" s="61">
        <v>18000</v>
      </c>
      <c r="D1054" s="61">
        <v>8000</v>
      </c>
      <c r="E1054" s="143">
        <f t="shared" si="18"/>
        <v>2.25</v>
      </c>
    </row>
    <row r="1055" spans="1:5" ht="16.5" customHeight="1">
      <c r="A1055" s="56">
        <v>2140305</v>
      </c>
      <c r="B1055" s="61" t="s">
        <v>876</v>
      </c>
      <c r="C1055" s="61">
        <v>0</v>
      </c>
      <c r="D1055" s="61">
        <v>0</v>
      </c>
      <c r="E1055" s="143" t="str">
        <f t="shared" si="18"/>
        <v>-</v>
      </c>
    </row>
    <row r="1056" spans="1:5" ht="16.5" customHeight="1">
      <c r="A1056" s="56">
        <v>2140306</v>
      </c>
      <c r="B1056" s="61" t="s">
        <v>877</v>
      </c>
      <c r="C1056" s="61">
        <v>0</v>
      </c>
      <c r="D1056" s="61">
        <v>0</v>
      </c>
      <c r="E1056" s="143" t="str">
        <f t="shared" si="18"/>
        <v>-</v>
      </c>
    </row>
    <row r="1057" spans="1:5" ht="16.5" customHeight="1">
      <c r="A1057" s="56">
        <v>2140307</v>
      </c>
      <c r="B1057" s="61" t="s">
        <v>878</v>
      </c>
      <c r="C1057" s="61">
        <v>0</v>
      </c>
      <c r="D1057" s="61">
        <v>0</v>
      </c>
      <c r="E1057" s="143" t="str">
        <f t="shared" si="18"/>
        <v>-</v>
      </c>
    </row>
    <row r="1058" spans="1:5" ht="16.5" customHeight="1">
      <c r="A1058" s="56">
        <v>2140308</v>
      </c>
      <c r="B1058" s="61" t="s">
        <v>879</v>
      </c>
      <c r="C1058" s="61">
        <v>0</v>
      </c>
      <c r="D1058" s="61">
        <v>0</v>
      </c>
      <c r="E1058" s="143" t="str">
        <f t="shared" si="18"/>
        <v>-</v>
      </c>
    </row>
    <row r="1059" spans="1:5" ht="16.5" customHeight="1">
      <c r="A1059" s="56">
        <v>2140399</v>
      </c>
      <c r="B1059" s="61" t="s">
        <v>880</v>
      </c>
      <c r="C1059" s="61">
        <v>13000</v>
      </c>
      <c r="D1059" s="61">
        <v>0</v>
      </c>
      <c r="E1059" s="143" t="str">
        <f t="shared" si="18"/>
        <v>-</v>
      </c>
    </row>
    <row r="1060" spans="1:5" ht="16.5" customHeight="1">
      <c r="A1060" s="56">
        <v>21404</v>
      </c>
      <c r="B1060" s="61" t="s">
        <v>881</v>
      </c>
      <c r="C1060" s="61">
        <f>SUM(C1061:C1064)</f>
        <v>12111</v>
      </c>
      <c r="D1060" s="61">
        <v>7352</v>
      </c>
      <c r="E1060" s="143">
        <f t="shared" si="18"/>
        <v>1.6473068552774754</v>
      </c>
    </row>
    <row r="1061" spans="1:5" ht="16.5" customHeight="1">
      <c r="A1061" s="56">
        <v>2140401</v>
      </c>
      <c r="B1061" s="61" t="s">
        <v>882</v>
      </c>
      <c r="C1061" s="61">
        <v>10725</v>
      </c>
      <c r="D1061" s="61">
        <v>4269</v>
      </c>
      <c r="E1061" s="143">
        <f t="shared" si="18"/>
        <v>2.5122979620520027</v>
      </c>
    </row>
    <row r="1062" spans="1:5" ht="16.5" customHeight="1">
      <c r="A1062" s="56">
        <v>2140402</v>
      </c>
      <c r="B1062" s="61" t="s">
        <v>883</v>
      </c>
      <c r="C1062" s="61">
        <v>0</v>
      </c>
      <c r="D1062" s="61">
        <v>1059</v>
      </c>
      <c r="E1062" s="143">
        <f t="shared" si="18"/>
        <v>0</v>
      </c>
    </row>
    <row r="1063" spans="1:5" ht="16.5" customHeight="1">
      <c r="A1063" s="56">
        <v>2140403</v>
      </c>
      <c r="B1063" s="61" t="s">
        <v>884</v>
      </c>
      <c r="C1063" s="61">
        <v>1386</v>
      </c>
      <c r="D1063" s="61">
        <v>1992</v>
      </c>
      <c r="E1063" s="143">
        <f t="shared" si="18"/>
        <v>0.6957831325301205</v>
      </c>
    </row>
    <row r="1064" spans="1:5" ht="16.5" customHeight="1">
      <c r="A1064" s="56">
        <v>2140499</v>
      </c>
      <c r="B1064" s="61" t="s">
        <v>885</v>
      </c>
      <c r="C1064" s="61">
        <v>0</v>
      </c>
      <c r="D1064" s="61">
        <v>32</v>
      </c>
      <c r="E1064" s="143">
        <f t="shared" si="18"/>
        <v>0</v>
      </c>
    </row>
    <row r="1065" spans="1:5" ht="16.5" customHeight="1">
      <c r="A1065" s="56">
        <v>21405</v>
      </c>
      <c r="B1065" s="61" t="s">
        <v>886</v>
      </c>
      <c r="C1065" s="61">
        <f>SUM(C1066:C1071)</f>
        <v>0</v>
      </c>
      <c r="D1065" s="61">
        <v>0</v>
      </c>
      <c r="E1065" s="143" t="str">
        <f t="shared" si="18"/>
        <v>-</v>
      </c>
    </row>
    <row r="1066" spans="1:5" ht="16.5" customHeight="1">
      <c r="A1066" s="56">
        <v>2140501</v>
      </c>
      <c r="B1066" s="61" t="s">
        <v>59</v>
      </c>
      <c r="C1066" s="61">
        <v>0</v>
      </c>
      <c r="D1066" s="61">
        <v>0</v>
      </c>
      <c r="E1066" s="143" t="str">
        <f t="shared" si="18"/>
        <v>-</v>
      </c>
    </row>
    <row r="1067" spans="1:5" ht="16.5" customHeight="1">
      <c r="A1067" s="56">
        <v>2140502</v>
      </c>
      <c r="B1067" s="61" t="s">
        <v>60</v>
      </c>
      <c r="C1067" s="61">
        <v>0</v>
      </c>
      <c r="D1067" s="61">
        <v>0</v>
      </c>
      <c r="E1067" s="143" t="str">
        <f t="shared" si="18"/>
        <v>-</v>
      </c>
    </row>
    <row r="1068" spans="1:5" ht="16.5" customHeight="1">
      <c r="A1068" s="56">
        <v>2140503</v>
      </c>
      <c r="B1068" s="61" t="s">
        <v>61</v>
      </c>
      <c r="C1068" s="61">
        <v>0</v>
      </c>
      <c r="D1068" s="61">
        <v>0</v>
      </c>
      <c r="E1068" s="143" t="str">
        <f t="shared" si="18"/>
        <v>-</v>
      </c>
    </row>
    <row r="1069" spans="1:5" ht="16.5" customHeight="1">
      <c r="A1069" s="56">
        <v>2140504</v>
      </c>
      <c r="B1069" s="61" t="s">
        <v>872</v>
      </c>
      <c r="C1069" s="61">
        <v>0</v>
      </c>
      <c r="D1069" s="61">
        <v>0</v>
      </c>
      <c r="E1069" s="143" t="str">
        <f t="shared" si="18"/>
        <v>-</v>
      </c>
    </row>
    <row r="1070" spans="1:5" ht="16.5" customHeight="1">
      <c r="A1070" s="56">
        <v>2140505</v>
      </c>
      <c r="B1070" s="61" t="s">
        <v>887</v>
      </c>
      <c r="C1070" s="61">
        <v>0</v>
      </c>
      <c r="D1070" s="61">
        <v>0</v>
      </c>
      <c r="E1070" s="143" t="str">
        <f t="shared" si="18"/>
        <v>-</v>
      </c>
    </row>
    <row r="1071" spans="1:5" ht="16.5" customHeight="1">
      <c r="A1071" s="56">
        <v>2140599</v>
      </c>
      <c r="B1071" s="61" t="s">
        <v>888</v>
      </c>
      <c r="C1071" s="61">
        <v>0</v>
      </c>
      <c r="D1071" s="61">
        <v>0</v>
      </c>
      <c r="E1071" s="143" t="str">
        <f t="shared" si="18"/>
        <v>-</v>
      </c>
    </row>
    <row r="1072" spans="1:5" ht="16.5" customHeight="1">
      <c r="A1072" s="56">
        <v>21406</v>
      </c>
      <c r="B1072" s="61" t="s">
        <v>889</v>
      </c>
      <c r="C1072" s="61">
        <f>SUM(C1073:C1076)</f>
        <v>52</v>
      </c>
      <c r="D1072" s="61">
        <v>4251</v>
      </c>
      <c r="E1072" s="143">
        <f t="shared" si="18"/>
        <v>0.012232415902140673</v>
      </c>
    </row>
    <row r="1073" spans="1:5" ht="16.5" customHeight="1">
      <c r="A1073" s="56">
        <v>2140601</v>
      </c>
      <c r="B1073" s="61" t="s">
        <v>890</v>
      </c>
      <c r="C1073" s="61">
        <v>0</v>
      </c>
      <c r="D1073" s="61">
        <v>4209</v>
      </c>
      <c r="E1073" s="143">
        <f t="shared" si="18"/>
        <v>0</v>
      </c>
    </row>
    <row r="1074" spans="1:5" ht="16.5" customHeight="1">
      <c r="A1074" s="56">
        <v>2140602</v>
      </c>
      <c r="B1074" s="61" t="s">
        <v>891</v>
      </c>
      <c r="C1074" s="61">
        <v>0</v>
      </c>
      <c r="D1074" s="61">
        <v>0</v>
      </c>
      <c r="E1074" s="143" t="str">
        <f t="shared" si="18"/>
        <v>-</v>
      </c>
    </row>
    <row r="1075" spans="1:5" ht="16.5" customHeight="1">
      <c r="A1075" s="56">
        <v>2140603</v>
      </c>
      <c r="B1075" s="61" t="s">
        <v>892</v>
      </c>
      <c r="C1075" s="61">
        <v>52</v>
      </c>
      <c r="D1075" s="61">
        <v>42</v>
      </c>
      <c r="E1075" s="143">
        <f t="shared" si="18"/>
        <v>1.2380952380952381</v>
      </c>
    </row>
    <row r="1076" spans="1:5" ht="16.5" customHeight="1">
      <c r="A1076" s="56">
        <v>2140699</v>
      </c>
      <c r="B1076" s="61" t="s">
        <v>893</v>
      </c>
      <c r="C1076" s="61">
        <v>0</v>
      </c>
      <c r="D1076" s="61">
        <v>0</v>
      </c>
      <c r="E1076" s="143" t="str">
        <f t="shared" si="18"/>
        <v>-</v>
      </c>
    </row>
    <row r="1077" spans="1:5" ht="16.5" customHeight="1">
      <c r="A1077" s="56">
        <v>21499</v>
      </c>
      <c r="B1077" s="61" t="s">
        <v>894</v>
      </c>
      <c r="C1077" s="61">
        <f>SUM(C1078:C1079)</f>
        <v>1415</v>
      </c>
      <c r="D1077" s="61">
        <v>172</v>
      </c>
      <c r="E1077" s="143">
        <f t="shared" si="18"/>
        <v>8.226744186046512</v>
      </c>
    </row>
    <row r="1078" spans="1:5" ht="16.5" customHeight="1">
      <c r="A1078" s="56">
        <v>2149901</v>
      </c>
      <c r="B1078" s="61" t="s">
        <v>895</v>
      </c>
      <c r="C1078" s="61">
        <v>0</v>
      </c>
      <c r="D1078" s="61">
        <v>0</v>
      </c>
      <c r="E1078" s="143" t="str">
        <f t="shared" si="18"/>
        <v>-</v>
      </c>
    </row>
    <row r="1079" spans="1:5" ht="16.5" customHeight="1">
      <c r="A1079" s="56">
        <v>2149999</v>
      </c>
      <c r="B1079" s="61" t="s">
        <v>896</v>
      </c>
      <c r="C1079" s="61">
        <v>1415</v>
      </c>
      <c r="D1079" s="61">
        <v>172</v>
      </c>
      <c r="E1079" s="143">
        <f t="shared" si="18"/>
        <v>8.226744186046512</v>
      </c>
    </row>
    <row r="1080" spans="1:5" ht="17.25" customHeight="1">
      <c r="A1080" s="56">
        <v>215</v>
      </c>
      <c r="B1080" s="61" t="s">
        <v>897</v>
      </c>
      <c r="C1080" s="61">
        <f>SUM(C1081,C1091,C1107,C1112,C1126,C1135,C1142,C1149)</f>
        <v>9211</v>
      </c>
      <c r="D1080" s="61">
        <v>19123</v>
      </c>
      <c r="E1080" s="143">
        <f t="shared" si="18"/>
        <v>0.48167128588610575</v>
      </c>
    </row>
    <row r="1081" spans="1:5" ht="16.5" customHeight="1">
      <c r="A1081" s="56">
        <v>21501</v>
      </c>
      <c r="B1081" s="61" t="s">
        <v>898</v>
      </c>
      <c r="C1081" s="61">
        <f>SUM(C1082:C1090)</f>
        <v>6</v>
      </c>
      <c r="D1081" s="61">
        <v>0</v>
      </c>
      <c r="E1081" s="143" t="str">
        <f t="shared" si="18"/>
        <v>-</v>
      </c>
    </row>
    <row r="1082" spans="1:5" ht="16.5" customHeight="1">
      <c r="A1082" s="56">
        <v>2150101</v>
      </c>
      <c r="B1082" s="61" t="s">
        <v>59</v>
      </c>
      <c r="C1082" s="61">
        <v>6</v>
      </c>
      <c r="D1082" s="61">
        <v>0</v>
      </c>
      <c r="E1082" s="143" t="str">
        <f t="shared" si="18"/>
        <v>-</v>
      </c>
    </row>
    <row r="1083" spans="1:5" ht="16.5" customHeight="1">
      <c r="A1083" s="56">
        <v>2150102</v>
      </c>
      <c r="B1083" s="61" t="s">
        <v>60</v>
      </c>
      <c r="C1083" s="61">
        <v>0</v>
      </c>
      <c r="D1083" s="61">
        <v>0</v>
      </c>
      <c r="E1083" s="143" t="str">
        <f t="shared" si="18"/>
        <v>-</v>
      </c>
    </row>
    <row r="1084" spans="1:5" ht="16.5" customHeight="1">
      <c r="A1084" s="56">
        <v>2150103</v>
      </c>
      <c r="B1084" s="61" t="s">
        <v>61</v>
      </c>
      <c r="C1084" s="61">
        <v>0</v>
      </c>
      <c r="D1084" s="61">
        <v>0</v>
      </c>
      <c r="E1084" s="143" t="str">
        <f t="shared" si="18"/>
        <v>-</v>
      </c>
    </row>
    <row r="1085" spans="1:5" ht="16.5" customHeight="1">
      <c r="A1085" s="56">
        <v>2150104</v>
      </c>
      <c r="B1085" s="61" t="s">
        <v>899</v>
      </c>
      <c r="C1085" s="61">
        <v>0</v>
      </c>
      <c r="D1085" s="61">
        <v>0</v>
      </c>
      <c r="E1085" s="143" t="str">
        <f t="shared" si="18"/>
        <v>-</v>
      </c>
    </row>
    <row r="1086" spans="1:5" ht="16.5" customHeight="1">
      <c r="A1086" s="56">
        <v>2150105</v>
      </c>
      <c r="B1086" s="61" t="s">
        <v>900</v>
      </c>
      <c r="C1086" s="61">
        <v>0</v>
      </c>
      <c r="D1086" s="61">
        <v>0</v>
      </c>
      <c r="E1086" s="143" t="str">
        <f t="shared" si="18"/>
        <v>-</v>
      </c>
    </row>
    <row r="1087" spans="1:5" ht="16.5" customHeight="1">
      <c r="A1087" s="56">
        <v>2150106</v>
      </c>
      <c r="B1087" s="61" t="s">
        <v>901</v>
      </c>
      <c r="C1087" s="61">
        <v>0</v>
      </c>
      <c r="D1087" s="61">
        <v>0</v>
      </c>
      <c r="E1087" s="143" t="str">
        <f t="shared" si="18"/>
        <v>-</v>
      </c>
    </row>
    <row r="1088" spans="1:5" ht="16.5" customHeight="1">
      <c r="A1088" s="56">
        <v>2150107</v>
      </c>
      <c r="B1088" s="61" t="s">
        <v>902</v>
      </c>
      <c r="C1088" s="61">
        <v>0</v>
      </c>
      <c r="D1088" s="61">
        <v>0</v>
      </c>
      <c r="E1088" s="143" t="str">
        <f t="shared" si="18"/>
        <v>-</v>
      </c>
    </row>
    <row r="1089" spans="1:5" ht="16.5" customHeight="1">
      <c r="A1089" s="56">
        <v>2150108</v>
      </c>
      <c r="B1089" s="61" t="s">
        <v>903</v>
      </c>
      <c r="C1089" s="61">
        <v>0</v>
      </c>
      <c r="D1089" s="61">
        <v>0</v>
      </c>
      <c r="E1089" s="143" t="str">
        <f t="shared" si="18"/>
        <v>-</v>
      </c>
    </row>
    <row r="1090" spans="1:5" ht="16.5" customHeight="1">
      <c r="A1090" s="56">
        <v>2150199</v>
      </c>
      <c r="B1090" s="61" t="s">
        <v>904</v>
      </c>
      <c r="C1090" s="61">
        <v>0</v>
      </c>
      <c r="D1090" s="61">
        <v>0</v>
      </c>
      <c r="E1090" s="143" t="str">
        <f t="shared" si="18"/>
        <v>-</v>
      </c>
    </row>
    <row r="1091" spans="1:5" ht="16.5" customHeight="1">
      <c r="A1091" s="56">
        <v>21502</v>
      </c>
      <c r="B1091" s="61" t="s">
        <v>905</v>
      </c>
      <c r="C1091" s="61">
        <f>SUM(C1092:C1106)</f>
        <v>11</v>
      </c>
      <c r="D1091" s="61">
        <v>4246</v>
      </c>
      <c r="E1091" s="143">
        <f t="shared" si="18"/>
        <v>0.0025906735751295338</v>
      </c>
    </row>
    <row r="1092" spans="1:5" ht="16.5" customHeight="1">
      <c r="A1092" s="56">
        <v>2150201</v>
      </c>
      <c r="B1092" s="61" t="s">
        <v>59</v>
      </c>
      <c r="C1092" s="61">
        <v>11</v>
      </c>
      <c r="D1092" s="61">
        <v>0</v>
      </c>
      <c r="E1092" s="143" t="str">
        <f t="shared" si="18"/>
        <v>-</v>
      </c>
    </row>
    <row r="1093" spans="1:5" ht="16.5" customHeight="1">
      <c r="A1093" s="56">
        <v>2150202</v>
      </c>
      <c r="B1093" s="61" t="s">
        <v>60</v>
      </c>
      <c r="C1093" s="61">
        <v>0</v>
      </c>
      <c r="D1093" s="61">
        <v>0</v>
      </c>
      <c r="E1093" s="143" t="str">
        <f aca="true" t="shared" si="19" ref="E1093:E1156">IF(D1093=0,"-",C1093/D1093)</f>
        <v>-</v>
      </c>
    </row>
    <row r="1094" spans="1:5" ht="16.5" customHeight="1">
      <c r="A1094" s="56">
        <v>2150203</v>
      </c>
      <c r="B1094" s="61" t="s">
        <v>61</v>
      </c>
      <c r="C1094" s="61">
        <v>0</v>
      </c>
      <c r="D1094" s="61">
        <v>0</v>
      </c>
      <c r="E1094" s="143" t="str">
        <f t="shared" si="19"/>
        <v>-</v>
      </c>
    </row>
    <row r="1095" spans="1:5" ht="16.5" customHeight="1">
      <c r="A1095" s="56">
        <v>2150204</v>
      </c>
      <c r="B1095" s="61" t="s">
        <v>906</v>
      </c>
      <c r="C1095" s="61">
        <v>0</v>
      </c>
      <c r="D1095" s="61">
        <v>0</v>
      </c>
      <c r="E1095" s="143" t="str">
        <f t="shared" si="19"/>
        <v>-</v>
      </c>
    </row>
    <row r="1096" spans="1:5" ht="16.5" customHeight="1">
      <c r="A1096" s="56">
        <v>2150205</v>
      </c>
      <c r="B1096" s="61" t="s">
        <v>907</v>
      </c>
      <c r="C1096" s="61">
        <v>0</v>
      </c>
      <c r="D1096" s="61">
        <v>0</v>
      </c>
      <c r="E1096" s="143" t="str">
        <f t="shared" si="19"/>
        <v>-</v>
      </c>
    </row>
    <row r="1097" spans="1:5" ht="16.5" customHeight="1">
      <c r="A1097" s="56">
        <v>2150206</v>
      </c>
      <c r="B1097" s="61" t="s">
        <v>908</v>
      </c>
      <c r="C1097" s="61">
        <v>0</v>
      </c>
      <c r="D1097" s="61">
        <v>0</v>
      </c>
      <c r="E1097" s="143" t="str">
        <f t="shared" si="19"/>
        <v>-</v>
      </c>
    </row>
    <row r="1098" spans="1:5" ht="16.5" customHeight="1">
      <c r="A1098" s="56">
        <v>2150207</v>
      </c>
      <c r="B1098" s="61" t="s">
        <v>909</v>
      </c>
      <c r="C1098" s="61">
        <v>0</v>
      </c>
      <c r="D1098" s="61">
        <v>0</v>
      </c>
      <c r="E1098" s="143" t="str">
        <f t="shared" si="19"/>
        <v>-</v>
      </c>
    </row>
    <row r="1099" spans="1:5" ht="16.5" customHeight="1">
      <c r="A1099" s="56">
        <v>2150208</v>
      </c>
      <c r="B1099" s="61" t="s">
        <v>910</v>
      </c>
      <c r="C1099" s="61">
        <v>0</v>
      </c>
      <c r="D1099" s="61">
        <v>0</v>
      </c>
      <c r="E1099" s="143" t="str">
        <f t="shared" si="19"/>
        <v>-</v>
      </c>
    </row>
    <row r="1100" spans="1:5" ht="16.5" customHeight="1">
      <c r="A1100" s="56">
        <v>2150209</v>
      </c>
      <c r="B1100" s="61" t="s">
        <v>911</v>
      </c>
      <c r="C1100" s="61">
        <v>0</v>
      </c>
      <c r="D1100" s="61">
        <v>0</v>
      </c>
      <c r="E1100" s="143" t="str">
        <f t="shared" si="19"/>
        <v>-</v>
      </c>
    </row>
    <row r="1101" spans="1:5" ht="16.5" customHeight="1">
      <c r="A1101" s="56">
        <v>2150210</v>
      </c>
      <c r="B1101" s="61" t="s">
        <v>912</v>
      </c>
      <c r="C1101" s="61">
        <v>0</v>
      </c>
      <c r="D1101" s="61">
        <v>0</v>
      </c>
      <c r="E1101" s="143" t="str">
        <f t="shared" si="19"/>
        <v>-</v>
      </c>
    </row>
    <row r="1102" spans="1:5" ht="16.5" customHeight="1">
      <c r="A1102" s="56">
        <v>2150212</v>
      </c>
      <c r="B1102" s="61" t="s">
        <v>913</v>
      </c>
      <c r="C1102" s="61">
        <v>0</v>
      </c>
      <c r="D1102" s="61">
        <v>0</v>
      </c>
      <c r="E1102" s="143" t="str">
        <f t="shared" si="19"/>
        <v>-</v>
      </c>
    </row>
    <row r="1103" spans="1:5" ht="16.5" customHeight="1">
      <c r="A1103" s="56">
        <v>2150213</v>
      </c>
      <c r="B1103" s="61" t="s">
        <v>914</v>
      </c>
      <c r="C1103" s="61">
        <v>0</v>
      </c>
      <c r="D1103" s="61">
        <v>0</v>
      </c>
      <c r="E1103" s="143" t="str">
        <f t="shared" si="19"/>
        <v>-</v>
      </c>
    </row>
    <row r="1104" spans="1:5" ht="16.5" customHeight="1">
      <c r="A1104" s="56">
        <v>2150214</v>
      </c>
      <c r="B1104" s="61" t="s">
        <v>915</v>
      </c>
      <c r="C1104" s="61">
        <v>0</v>
      </c>
      <c r="D1104" s="61">
        <v>0</v>
      </c>
      <c r="E1104" s="143" t="str">
        <f t="shared" si="19"/>
        <v>-</v>
      </c>
    </row>
    <row r="1105" spans="1:5" ht="16.5" customHeight="1">
      <c r="A1105" s="56">
        <v>2150215</v>
      </c>
      <c r="B1105" s="61" t="s">
        <v>916</v>
      </c>
      <c r="C1105" s="61">
        <v>0</v>
      </c>
      <c r="D1105" s="61">
        <v>0</v>
      </c>
      <c r="E1105" s="143" t="str">
        <f t="shared" si="19"/>
        <v>-</v>
      </c>
    </row>
    <row r="1106" spans="1:5" ht="16.5" customHeight="1">
      <c r="A1106" s="56">
        <v>2150299</v>
      </c>
      <c r="B1106" s="61" t="s">
        <v>917</v>
      </c>
      <c r="C1106" s="61">
        <v>0</v>
      </c>
      <c r="D1106" s="61">
        <v>4246</v>
      </c>
      <c r="E1106" s="143">
        <f t="shared" si="19"/>
        <v>0</v>
      </c>
    </row>
    <row r="1107" spans="1:5" ht="16.5" customHeight="1">
      <c r="A1107" s="56">
        <v>21503</v>
      </c>
      <c r="B1107" s="61" t="s">
        <v>918</v>
      </c>
      <c r="C1107" s="61">
        <f>SUM(C1108:C1111)</f>
        <v>3363</v>
      </c>
      <c r="D1107" s="61">
        <v>6117</v>
      </c>
      <c r="E1107" s="143">
        <f t="shared" si="19"/>
        <v>0.5497793035801863</v>
      </c>
    </row>
    <row r="1108" spans="1:5" ht="16.5" customHeight="1">
      <c r="A1108" s="56">
        <v>2150301</v>
      </c>
      <c r="B1108" s="61" t="s">
        <v>59</v>
      </c>
      <c r="C1108" s="61">
        <v>1143</v>
      </c>
      <c r="D1108" s="61">
        <v>840</v>
      </c>
      <c r="E1108" s="143">
        <f t="shared" si="19"/>
        <v>1.3607142857142858</v>
      </c>
    </row>
    <row r="1109" spans="1:5" ht="16.5" customHeight="1">
      <c r="A1109" s="56">
        <v>2150302</v>
      </c>
      <c r="B1109" s="61" t="s">
        <v>60</v>
      </c>
      <c r="C1109" s="61">
        <v>1399</v>
      </c>
      <c r="D1109" s="61">
        <v>2087</v>
      </c>
      <c r="E1109" s="143">
        <f t="shared" si="19"/>
        <v>0.6703402012458074</v>
      </c>
    </row>
    <row r="1110" spans="1:5" ht="16.5" customHeight="1">
      <c r="A1110" s="56">
        <v>2150303</v>
      </c>
      <c r="B1110" s="61" t="s">
        <v>61</v>
      </c>
      <c r="C1110" s="61">
        <v>16</v>
      </c>
      <c r="D1110" s="61">
        <v>755</v>
      </c>
      <c r="E1110" s="143">
        <f t="shared" si="19"/>
        <v>0.02119205298013245</v>
      </c>
    </row>
    <row r="1111" spans="1:5" ht="16.5" customHeight="1">
      <c r="A1111" s="56">
        <v>2150399</v>
      </c>
      <c r="B1111" s="61" t="s">
        <v>919</v>
      </c>
      <c r="C1111" s="61">
        <v>805</v>
      </c>
      <c r="D1111" s="61">
        <v>2435</v>
      </c>
      <c r="E1111" s="143">
        <f t="shared" si="19"/>
        <v>0.33059548254620125</v>
      </c>
    </row>
    <row r="1112" spans="1:5" ht="16.5" customHeight="1">
      <c r="A1112" s="56">
        <v>21505</v>
      </c>
      <c r="B1112" s="61" t="s">
        <v>920</v>
      </c>
      <c r="C1112" s="61">
        <f>SUM(C1113:C1125)</f>
        <v>373</v>
      </c>
      <c r="D1112" s="61">
        <v>357</v>
      </c>
      <c r="E1112" s="143">
        <f t="shared" si="19"/>
        <v>1.0448179271708684</v>
      </c>
    </row>
    <row r="1113" spans="1:5" ht="16.5" customHeight="1">
      <c r="A1113" s="56">
        <v>2150501</v>
      </c>
      <c r="B1113" s="61" t="s">
        <v>59</v>
      </c>
      <c r="C1113" s="61">
        <v>172</v>
      </c>
      <c r="D1113" s="61">
        <v>195</v>
      </c>
      <c r="E1113" s="143">
        <f t="shared" si="19"/>
        <v>0.882051282051282</v>
      </c>
    </row>
    <row r="1114" spans="1:5" ht="16.5" customHeight="1">
      <c r="A1114" s="56">
        <v>2150502</v>
      </c>
      <c r="B1114" s="61" t="s">
        <v>60</v>
      </c>
      <c r="C1114" s="61">
        <v>0</v>
      </c>
      <c r="D1114" s="61">
        <v>85</v>
      </c>
      <c r="E1114" s="143">
        <f t="shared" si="19"/>
        <v>0</v>
      </c>
    </row>
    <row r="1115" spans="1:5" ht="16.5" customHeight="1">
      <c r="A1115" s="56">
        <v>2150503</v>
      </c>
      <c r="B1115" s="61" t="s">
        <v>61</v>
      </c>
      <c r="C1115" s="61">
        <v>0</v>
      </c>
      <c r="D1115" s="61">
        <v>0</v>
      </c>
      <c r="E1115" s="143" t="str">
        <f t="shared" si="19"/>
        <v>-</v>
      </c>
    </row>
    <row r="1116" spans="1:5" ht="16.5" customHeight="1">
      <c r="A1116" s="56">
        <v>2150505</v>
      </c>
      <c r="B1116" s="61" t="s">
        <v>921</v>
      </c>
      <c r="C1116" s="61">
        <v>0</v>
      </c>
      <c r="D1116" s="61">
        <v>0</v>
      </c>
      <c r="E1116" s="143" t="str">
        <f t="shared" si="19"/>
        <v>-</v>
      </c>
    </row>
    <row r="1117" spans="1:5" ht="16.5" customHeight="1">
      <c r="A1117" s="56">
        <v>2150506</v>
      </c>
      <c r="B1117" s="61" t="s">
        <v>922</v>
      </c>
      <c r="C1117" s="61">
        <v>0</v>
      </c>
      <c r="D1117" s="61">
        <v>0</v>
      </c>
      <c r="E1117" s="143" t="str">
        <f t="shared" si="19"/>
        <v>-</v>
      </c>
    </row>
    <row r="1118" spans="1:5" ht="16.5" customHeight="1">
      <c r="A1118" s="56">
        <v>2150507</v>
      </c>
      <c r="B1118" s="61" t="s">
        <v>923</v>
      </c>
      <c r="C1118" s="61">
        <v>0</v>
      </c>
      <c r="D1118" s="61">
        <v>0</v>
      </c>
      <c r="E1118" s="143" t="str">
        <f t="shared" si="19"/>
        <v>-</v>
      </c>
    </row>
    <row r="1119" spans="1:5" ht="16.5" customHeight="1">
      <c r="A1119" s="56">
        <v>2150508</v>
      </c>
      <c r="B1119" s="61" t="s">
        <v>924</v>
      </c>
      <c r="C1119" s="61">
        <v>145</v>
      </c>
      <c r="D1119" s="61">
        <v>31</v>
      </c>
      <c r="E1119" s="143">
        <f t="shared" si="19"/>
        <v>4.67741935483871</v>
      </c>
    </row>
    <row r="1120" spans="1:5" ht="16.5" customHeight="1">
      <c r="A1120" s="56">
        <v>2150509</v>
      </c>
      <c r="B1120" s="61" t="s">
        <v>925</v>
      </c>
      <c r="C1120" s="61">
        <v>0</v>
      </c>
      <c r="D1120" s="61">
        <v>0</v>
      </c>
      <c r="E1120" s="143" t="str">
        <f t="shared" si="19"/>
        <v>-</v>
      </c>
    </row>
    <row r="1121" spans="1:5" ht="16.5" customHeight="1">
      <c r="A1121" s="56">
        <v>2150510</v>
      </c>
      <c r="B1121" s="61" t="s">
        <v>926</v>
      </c>
      <c r="C1121" s="61">
        <v>40</v>
      </c>
      <c r="D1121" s="61">
        <v>30</v>
      </c>
      <c r="E1121" s="143">
        <f t="shared" si="19"/>
        <v>1.3333333333333333</v>
      </c>
    </row>
    <row r="1122" spans="1:5" ht="16.5" customHeight="1">
      <c r="A1122" s="56">
        <v>2150511</v>
      </c>
      <c r="B1122" s="61" t="s">
        <v>927</v>
      </c>
      <c r="C1122" s="61">
        <v>0</v>
      </c>
      <c r="D1122" s="61">
        <v>0</v>
      </c>
      <c r="E1122" s="143" t="str">
        <f t="shared" si="19"/>
        <v>-</v>
      </c>
    </row>
    <row r="1123" spans="1:5" ht="16.5" customHeight="1">
      <c r="A1123" s="56">
        <v>2150513</v>
      </c>
      <c r="B1123" s="61" t="s">
        <v>872</v>
      </c>
      <c r="C1123" s="61">
        <v>0</v>
      </c>
      <c r="D1123" s="61">
        <v>0</v>
      </c>
      <c r="E1123" s="143" t="str">
        <f t="shared" si="19"/>
        <v>-</v>
      </c>
    </row>
    <row r="1124" spans="1:5" ht="16.5" customHeight="1">
      <c r="A1124" s="56">
        <v>2150515</v>
      </c>
      <c r="B1124" s="61" t="s">
        <v>928</v>
      </c>
      <c r="C1124" s="61">
        <v>0</v>
      </c>
      <c r="D1124" s="61">
        <v>0</v>
      </c>
      <c r="E1124" s="143" t="str">
        <f t="shared" si="19"/>
        <v>-</v>
      </c>
    </row>
    <row r="1125" spans="1:5" ht="16.5" customHeight="1">
      <c r="A1125" s="56">
        <v>2150599</v>
      </c>
      <c r="B1125" s="61" t="s">
        <v>929</v>
      </c>
      <c r="C1125" s="61">
        <v>16</v>
      </c>
      <c r="D1125" s="61">
        <v>16</v>
      </c>
      <c r="E1125" s="143">
        <f t="shared" si="19"/>
        <v>1</v>
      </c>
    </row>
    <row r="1126" spans="1:5" ht="16.5" customHeight="1">
      <c r="A1126" s="56">
        <v>21506</v>
      </c>
      <c r="B1126" s="61" t="s">
        <v>930</v>
      </c>
      <c r="C1126" s="61">
        <f>SUM(C1127:C1134)</f>
        <v>1293</v>
      </c>
      <c r="D1126" s="61">
        <v>544</v>
      </c>
      <c r="E1126" s="143">
        <f t="shared" si="19"/>
        <v>2.3768382352941178</v>
      </c>
    </row>
    <row r="1127" spans="1:5" ht="16.5" customHeight="1">
      <c r="A1127" s="56">
        <v>2150601</v>
      </c>
      <c r="B1127" s="61" t="s">
        <v>59</v>
      </c>
      <c r="C1127" s="61">
        <v>523</v>
      </c>
      <c r="D1127" s="61">
        <v>418</v>
      </c>
      <c r="E1127" s="143">
        <f t="shared" si="19"/>
        <v>1.2511961722488039</v>
      </c>
    </row>
    <row r="1128" spans="1:5" ht="16.5" customHeight="1">
      <c r="A1128" s="56">
        <v>2150602</v>
      </c>
      <c r="B1128" s="61" t="s">
        <v>60</v>
      </c>
      <c r="C1128" s="61">
        <v>60</v>
      </c>
      <c r="D1128" s="61">
        <v>50</v>
      </c>
      <c r="E1128" s="143">
        <f t="shared" si="19"/>
        <v>1.2</v>
      </c>
    </row>
    <row r="1129" spans="1:5" ht="16.5" customHeight="1">
      <c r="A1129" s="56">
        <v>2150603</v>
      </c>
      <c r="B1129" s="61" t="s">
        <v>61</v>
      </c>
      <c r="C1129" s="61">
        <v>0</v>
      </c>
      <c r="D1129" s="61">
        <v>0</v>
      </c>
      <c r="E1129" s="143" t="str">
        <f t="shared" si="19"/>
        <v>-</v>
      </c>
    </row>
    <row r="1130" spans="1:5" ht="16.5" customHeight="1">
      <c r="A1130" s="56">
        <v>2150604</v>
      </c>
      <c r="B1130" s="61" t="s">
        <v>931</v>
      </c>
      <c r="C1130" s="61">
        <v>0</v>
      </c>
      <c r="D1130" s="61">
        <v>0</v>
      </c>
      <c r="E1130" s="143" t="str">
        <f t="shared" si="19"/>
        <v>-</v>
      </c>
    </row>
    <row r="1131" spans="1:5" ht="16.5" customHeight="1">
      <c r="A1131" s="56">
        <v>2150605</v>
      </c>
      <c r="B1131" s="61" t="s">
        <v>932</v>
      </c>
      <c r="C1131" s="61">
        <v>585</v>
      </c>
      <c r="D1131" s="61">
        <v>61</v>
      </c>
      <c r="E1131" s="143">
        <f t="shared" si="19"/>
        <v>9.59016393442623</v>
      </c>
    </row>
    <row r="1132" spans="1:5" ht="16.5" customHeight="1">
      <c r="A1132" s="56">
        <v>2150606</v>
      </c>
      <c r="B1132" s="61" t="s">
        <v>933</v>
      </c>
      <c r="C1132" s="61">
        <v>110</v>
      </c>
      <c r="D1132" s="61">
        <v>0</v>
      </c>
      <c r="E1132" s="143" t="str">
        <f t="shared" si="19"/>
        <v>-</v>
      </c>
    </row>
    <row r="1133" spans="1:5" ht="16.5" customHeight="1">
      <c r="A1133" s="56">
        <v>2150607</v>
      </c>
      <c r="B1133" s="61" t="s">
        <v>934</v>
      </c>
      <c r="C1133" s="61">
        <v>0</v>
      </c>
      <c r="D1133" s="61">
        <v>0</v>
      </c>
      <c r="E1133" s="143" t="str">
        <f t="shared" si="19"/>
        <v>-</v>
      </c>
    </row>
    <row r="1134" spans="1:5" ht="16.5" customHeight="1">
      <c r="A1134" s="56">
        <v>2150699</v>
      </c>
      <c r="B1134" s="61" t="s">
        <v>935</v>
      </c>
      <c r="C1134" s="61">
        <v>15</v>
      </c>
      <c r="D1134" s="61">
        <v>15</v>
      </c>
      <c r="E1134" s="143">
        <f t="shared" si="19"/>
        <v>1</v>
      </c>
    </row>
    <row r="1135" spans="1:5" ht="16.5" customHeight="1">
      <c r="A1135" s="56">
        <v>21507</v>
      </c>
      <c r="B1135" s="61" t="s">
        <v>936</v>
      </c>
      <c r="C1135" s="61">
        <f>SUM(C1136:C1141)</f>
        <v>2950</v>
      </c>
      <c r="D1135" s="61">
        <v>3183</v>
      </c>
      <c r="E1135" s="143">
        <f t="shared" si="19"/>
        <v>0.9267986176562991</v>
      </c>
    </row>
    <row r="1136" spans="1:5" ht="16.5" customHeight="1">
      <c r="A1136" s="56">
        <v>2150701</v>
      </c>
      <c r="B1136" s="61" t="s">
        <v>59</v>
      </c>
      <c r="C1136" s="61">
        <v>309</v>
      </c>
      <c r="D1136" s="61">
        <v>260</v>
      </c>
      <c r="E1136" s="143">
        <f t="shared" si="19"/>
        <v>1.1884615384615385</v>
      </c>
    </row>
    <row r="1137" spans="1:5" ht="16.5" customHeight="1">
      <c r="A1137" s="56">
        <v>2150702</v>
      </c>
      <c r="B1137" s="61" t="s">
        <v>60</v>
      </c>
      <c r="C1137" s="61">
        <v>86</v>
      </c>
      <c r="D1137" s="61">
        <v>33</v>
      </c>
      <c r="E1137" s="143">
        <f t="shared" si="19"/>
        <v>2.606060606060606</v>
      </c>
    </row>
    <row r="1138" spans="1:5" ht="16.5" customHeight="1">
      <c r="A1138" s="56">
        <v>2150703</v>
      </c>
      <c r="B1138" s="61" t="s">
        <v>61</v>
      </c>
      <c r="C1138" s="61">
        <v>0</v>
      </c>
      <c r="D1138" s="61">
        <v>0</v>
      </c>
      <c r="E1138" s="143" t="str">
        <f t="shared" si="19"/>
        <v>-</v>
      </c>
    </row>
    <row r="1139" spans="1:5" ht="16.5" customHeight="1">
      <c r="A1139" s="56">
        <v>2150704</v>
      </c>
      <c r="B1139" s="61" t="s">
        <v>937</v>
      </c>
      <c r="C1139" s="61">
        <v>0</v>
      </c>
      <c r="D1139" s="61">
        <v>0</v>
      </c>
      <c r="E1139" s="143" t="str">
        <f t="shared" si="19"/>
        <v>-</v>
      </c>
    </row>
    <row r="1140" spans="1:5" ht="16.5" customHeight="1">
      <c r="A1140" s="56">
        <v>2150705</v>
      </c>
      <c r="B1140" s="61" t="s">
        <v>938</v>
      </c>
      <c r="C1140" s="61">
        <v>0</v>
      </c>
      <c r="D1140" s="61">
        <v>0</v>
      </c>
      <c r="E1140" s="143" t="str">
        <f t="shared" si="19"/>
        <v>-</v>
      </c>
    </row>
    <row r="1141" spans="1:5" ht="16.5" customHeight="1">
      <c r="A1141" s="56">
        <v>2150799</v>
      </c>
      <c r="B1141" s="61" t="s">
        <v>939</v>
      </c>
      <c r="C1141" s="61">
        <v>2555</v>
      </c>
      <c r="D1141" s="61">
        <v>2890</v>
      </c>
      <c r="E1141" s="143">
        <f t="shared" si="19"/>
        <v>0.884083044982699</v>
      </c>
    </row>
    <row r="1142" spans="1:5" ht="16.5" customHeight="1">
      <c r="A1142" s="56">
        <v>21508</v>
      </c>
      <c r="B1142" s="61" t="s">
        <v>940</v>
      </c>
      <c r="C1142" s="61">
        <f>SUM(C1143:C1148)</f>
        <v>460</v>
      </c>
      <c r="D1142" s="61">
        <v>978</v>
      </c>
      <c r="E1142" s="143">
        <f t="shared" si="19"/>
        <v>0.4703476482617587</v>
      </c>
    </row>
    <row r="1143" spans="1:5" ht="16.5" customHeight="1">
      <c r="A1143" s="56">
        <v>2150801</v>
      </c>
      <c r="B1143" s="61" t="s">
        <v>59</v>
      </c>
      <c r="C1143" s="61">
        <v>0</v>
      </c>
      <c r="D1143" s="61">
        <v>0</v>
      </c>
      <c r="E1143" s="143" t="str">
        <f t="shared" si="19"/>
        <v>-</v>
      </c>
    </row>
    <row r="1144" spans="1:5" ht="16.5" customHeight="1">
      <c r="A1144" s="56">
        <v>2150802</v>
      </c>
      <c r="B1144" s="61" t="s">
        <v>60</v>
      </c>
      <c r="C1144" s="61">
        <v>0</v>
      </c>
      <c r="D1144" s="61">
        <v>0</v>
      </c>
      <c r="E1144" s="143" t="str">
        <f t="shared" si="19"/>
        <v>-</v>
      </c>
    </row>
    <row r="1145" spans="1:5" ht="16.5" customHeight="1">
      <c r="A1145" s="56">
        <v>2150803</v>
      </c>
      <c r="B1145" s="61" t="s">
        <v>61</v>
      </c>
      <c r="C1145" s="61">
        <v>0</v>
      </c>
      <c r="D1145" s="61">
        <v>0</v>
      </c>
      <c r="E1145" s="143" t="str">
        <f t="shared" si="19"/>
        <v>-</v>
      </c>
    </row>
    <row r="1146" spans="1:5" ht="16.5" customHeight="1">
      <c r="A1146" s="56">
        <v>2150804</v>
      </c>
      <c r="B1146" s="61" t="s">
        <v>941</v>
      </c>
      <c r="C1146" s="61">
        <v>0</v>
      </c>
      <c r="D1146" s="61">
        <v>0</v>
      </c>
      <c r="E1146" s="143" t="str">
        <f t="shared" si="19"/>
        <v>-</v>
      </c>
    </row>
    <row r="1147" spans="1:5" ht="16.5" customHeight="1">
      <c r="A1147" s="56">
        <v>2150805</v>
      </c>
      <c r="B1147" s="61" t="s">
        <v>942</v>
      </c>
      <c r="C1147" s="61">
        <v>420</v>
      </c>
      <c r="D1147" s="61">
        <v>978</v>
      </c>
      <c r="E1147" s="143">
        <f t="shared" si="19"/>
        <v>0.4294478527607362</v>
      </c>
    </row>
    <row r="1148" spans="1:5" ht="16.5" customHeight="1">
      <c r="A1148" s="56">
        <v>2150899</v>
      </c>
      <c r="B1148" s="61" t="s">
        <v>943</v>
      </c>
      <c r="C1148" s="61">
        <v>40</v>
      </c>
      <c r="D1148" s="61">
        <v>0</v>
      </c>
      <c r="E1148" s="143" t="str">
        <f t="shared" si="19"/>
        <v>-</v>
      </c>
    </row>
    <row r="1149" spans="1:5" ht="16.5" customHeight="1">
      <c r="A1149" s="56">
        <v>21599</v>
      </c>
      <c r="B1149" s="61" t="s">
        <v>944</v>
      </c>
      <c r="C1149" s="61">
        <f>SUM(C1150:C1155)</f>
        <v>755</v>
      </c>
      <c r="D1149" s="61">
        <v>3698</v>
      </c>
      <c r="E1149" s="143">
        <f t="shared" si="19"/>
        <v>0.20416441319632234</v>
      </c>
    </row>
    <row r="1150" spans="1:5" ht="16.5" customHeight="1">
      <c r="A1150" s="56">
        <v>2159901</v>
      </c>
      <c r="B1150" s="61" t="s">
        <v>945</v>
      </c>
      <c r="C1150" s="61">
        <v>0</v>
      </c>
      <c r="D1150" s="61">
        <v>0</v>
      </c>
      <c r="E1150" s="143" t="str">
        <f t="shared" si="19"/>
        <v>-</v>
      </c>
    </row>
    <row r="1151" spans="1:5" ht="16.5" customHeight="1">
      <c r="A1151" s="56">
        <v>2159902</v>
      </c>
      <c r="B1151" s="61" t="s">
        <v>946</v>
      </c>
      <c r="C1151" s="61">
        <v>0</v>
      </c>
      <c r="D1151" s="61">
        <v>1641</v>
      </c>
      <c r="E1151" s="143">
        <f t="shared" si="19"/>
        <v>0</v>
      </c>
    </row>
    <row r="1152" spans="1:5" ht="16.5" customHeight="1">
      <c r="A1152" s="56">
        <v>2159904</v>
      </c>
      <c r="B1152" s="61" t="s">
        <v>947</v>
      </c>
      <c r="C1152" s="61">
        <v>675</v>
      </c>
      <c r="D1152" s="61">
        <v>445</v>
      </c>
      <c r="E1152" s="143">
        <f t="shared" si="19"/>
        <v>1.5168539325842696</v>
      </c>
    </row>
    <row r="1153" spans="1:5" ht="16.5" customHeight="1">
      <c r="A1153" s="56">
        <v>2159905</v>
      </c>
      <c r="B1153" s="61" t="s">
        <v>948</v>
      </c>
      <c r="C1153" s="61">
        <v>0</v>
      </c>
      <c r="D1153" s="61">
        <v>0</v>
      </c>
      <c r="E1153" s="143" t="str">
        <f t="shared" si="19"/>
        <v>-</v>
      </c>
    </row>
    <row r="1154" spans="1:5" ht="16.5" customHeight="1">
      <c r="A1154" s="56">
        <v>2159906</v>
      </c>
      <c r="B1154" s="61" t="s">
        <v>949</v>
      </c>
      <c r="C1154" s="61">
        <v>0</v>
      </c>
      <c r="D1154" s="61">
        <v>0</v>
      </c>
      <c r="E1154" s="143" t="str">
        <f t="shared" si="19"/>
        <v>-</v>
      </c>
    </row>
    <row r="1155" spans="1:5" ht="16.5" customHeight="1">
      <c r="A1155" s="56">
        <v>2159999</v>
      </c>
      <c r="B1155" s="61" t="s">
        <v>950</v>
      </c>
      <c r="C1155" s="61">
        <v>80</v>
      </c>
      <c r="D1155" s="61">
        <v>1612</v>
      </c>
      <c r="E1155" s="143">
        <f t="shared" si="19"/>
        <v>0.04962779156327544</v>
      </c>
    </row>
    <row r="1156" spans="1:5" ht="16.5" customHeight="1">
      <c r="A1156" s="56">
        <v>216</v>
      </c>
      <c r="B1156" s="61" t="s">
        <v>951</v>
      </c>
      <c r="C1156" s="61">
        <f>SUM(C1157,C1167,C1174,C1180)</f>
        <v>6927</v>
      </c>
      <c r="D1156" s="61">
        <v>7661</v>
      </c>
      <c r="E1156" s="143">
        <f t="shared" si="19"/>
        <v>0.9041900535178176</v>
      </c>
    </row>
    <row r="1157" spans="1:5" ht="16.5" customHeight="1">
      <c r="A1157" s="56">
        <v>21602</v>
      </c>
      <c r="B1157" s="61" t="s">
        <v>952</v>
      </c>
      <c r="C1157" s="61">
        <f>SUM(C1158:C1166)</f>
        <v>2109</v>
      </c>
      <c r="D1157" s="61">
        <v>2148</v>
      </c>
      <c r="E1157" s="143">
        <f aca="true" t="shared" si="20" ref="E1157:E1220">IF(D1157=0,"-",C1157/D1157)</f>
        <v>0.9818435754189944</v>
      </c>
    </row>
    <row r="1158" spans="1:5" ht="16.5" customHeight="1">
      <c r="A1158" s="56">
        <v>2160201</v>
      </c>
      <c r="B1158" s="61" t="s">
        <v>59</v>
      </c>
      <c r="C1158" s="61">
        <v>629</v>
      </c>
      <c r="D1158" s="61">
        <v>263</v>
      </c>
      <c r="E1158" s="143">
        <f t="shared" si="20"/>
        <v>2.3916349809885933</v>
      </c>
    </row>
    <row r="1159" spans="1:5" ht="16.5" customHeight="1">
      <c r="A1159" s="56">
        <v>2160202</v>
      </c>
      <c r="B1159" s="61" t="s">
        <v>60</v>
      </c>
      <c r="C1159" s="61">
        <v>3</v>
      </c>
      <c r="D1159" s="61">
        <v>0</v>
      </c>
      <c r="E1159" s="143" t="str">
        <f t="shared" si="20"/>
        <v>-</v>
      </c>
    </row>
    <row r="1160" spans="1:5" ht="16.5" customHeight="1">
      <c r="A1160" s="56">
        <v>2160203</v>
      </c>
      <c r="B1160" s="61" t="s">
        <v>61</v>
      </c>
      <c r="C1160" s="61">
        <v>0</v>
      </c>
      <c r="D1160" s="61">
        <v>0</v>
      </c>
      <c r="E1160" s="143" t="str">
        <f t="shared" si="20"/>
        <v>-</v>
      </c>
    </row>
    <row r="1161" spans="1:5" ht="16.5" customHeight="1">
      <c r="A1161" s="56">
        <v>2160216</v>
      </c>
      <c r="B1161" s="61" t="s">
        <v>953</v>
      </c>
      <c r="C1161" s="61">
        <v>0</v>
      </c>
      <c r="D1161" s="61">
        <v>0</v>
      </c>
      <c r="E1161" s="143" t="str">
        <f t="shared" si="20"/>
        <v>-</v>
      </c>
    </row>
    <row r="1162" spans="1:5" ht="16.5" customHeight="1">
      <c r="A1162" s="56">
        <v>2160217</v>
      </c>
      <c r="B1162" s="61" t="s">
        <v>954</v>
      </c>
      <c r="C1162" s="61">
        <v>0</v>
      </c>
      <c r="D1162" s="61">
        <v>0</v>
      </c>
      <c r="E1162" s="143" t="str">
        <f t="shared" si="20"/>
        <v>-</v>
      </c>
    </row>
    <row r="1163" spans="1:5" ht="16.5" customHeight="1">
      <c r="A1163" s="56">
        <v>2160218</v>
      </c>
      <c r="B1163" s="61" t="s">
        <v>955</v>
      </c>
      <c r="C1163" s="61">
        <v>0</v>
      </c>
      <c r="D1163" s="61">
        <v>0</v>
      </c>
      <c r="E1163" s="143" t="str">
        <f t="shared" si="20"/>
        <v>-</v>
      </c>
    </row>
    <row r="1164" spans="1:5" ht="16.5" customHeight="1">
      <c r="A1164" s="56">
        <v>2160219</v>
      </c>
      <c r="B1164" s="61" t="s">
        <v>956</v>
      </c>
      <c r="C1164" s="61">
        <v>0</v>
      </c>
      <c r="D1164" s="61">
        <v>0</v>
      </c>
      <c r="E1164" s="143" t="str">
        <f t="shared" si="20"/>
        <v>-</v>
      </c>
    </row>
    <row r="1165" spans="1:5" ht="16.5" customHeight="1">
      <c r="A1165" s="56">
        <v>2160250</v>
      </c>
      <c r="B1165" s="61" t="s">
        <v>68</v>
      </c>
      <c r="C1165" s="61">
        <v>0</v>
      </c>
      <c r="D1165" s="61">
        <v>0</v>
      </c>
      <c r="E1165" s="143" t="str">
        <f t="shared" si="20"/>
        <v>-</v>
      </c>
    </row>
    <row r="1166" spans="1:5" ht="16.5" customHeight="1">
      <c r="A1166" s="56">
        <v>2160299</v>
      </c>
      <c r="B1166" s="61" t="s">
        <v>957</v>
      </c>
      <c r="C1166" s="61">
        <v>1477</v>
      </c>
      <c r="D1166" s="61">
        <v>1885</v>
      </c>
      <c r="E1166" s="143">
        <f t="shared" si="20"/>
        <v>0.7835543766578249</v>
      </c>
    </row>
    <row r="1167" spans="1:5" ht="16.5" customHeight="1">
      <c r="A1167" s="56">
        <v>21605</v>
      </c>
      <c r="B1167" s="61" t="s">
        <v>958</v>
      </c>
      <c r="C1167" s="61">
        <f>SUM(C1168:C1173)</f>
        <v>4221</v>
      </c>
      <c r="D1167" s="61">
        <v>4701</v>
      </c>
      <c r="E1167" s="143">
        <f t="shared" si="20"/>
        <v>0.8978940650925336</v>
      </c>
    </row>
    <row r="1168" spans="1:5" ht="16.5" customHeight="1">
      <c r="A1168" s="56">
        <v>2160501</v>
      </c>
      <c r="B1168" s="61" t="s">
        <v>59</v>
      </c>
      <c r="C1168" s="61">
        <v>62</v>
      </c>
      <c r="D1168" s="61">
        <v>174</v>
      </c>
      <c r="E1168" s="143">
        <f t="shared" si="20"/>
        <v>0.3563218390804598</v>
      </c>
    </row>
    <row r="1169" spans="1:5" ht="16.5" customHeight="1">
      <c r="A1169" s="56">
        <v>2160502</v>
      </c>
      <c r="B1169" s="61" t="s">
        <v>60</v>
      </c>
      <c r="C1169" s="61">
        <v>2</v>
      </c>
      <c r="D1169" s="61">
        <v>2897</v>
      </c>
      <c r="E1169" s="143">
        <f t="shared" si="20"/>
        <v>0.0006903693476009665</v>
      </c>
    </row>
    <row r="1170" spans="1:5" ht="16.5" customHeight="1">
      <c r="A1170" s="56">
        <v>2160503</v>
      </c>
      <c r="B1170" s="61" t="s">
        <v>61</v>
      </c>
      <c r="C1170" s="61">
        <v>0</v>
      </c>
      <c r="D1170" s="61">
        <v>0</v>
      </c>
      <c r="E1170" s="143" t="str">
        <f t="shared" si="20"/>
        <v>-</v>
      </c>
    </row>
    <row r="1171" spans="1:5" ht="16.5" customHeight="1">
      <c r="A1171" s="56">
        <v>2160504</v>
      </c>
      <c r="B1171" s="61" t="s">
        <v>959</v>
      </c>
      <c r="C1171" s="61">
        <v>78</v>
      </c>
      <c r="D1171" s="61">
        <v>14</v>
      </c>
      <c r="E1171" s="143">
        <f t="shared" si="20"/>
        <v>5.571428571428571</v>
      </c>
    </row>
    <row r="1172" spans="1:5" ht="16.5" customHeight="1">
      <c r="A1172" s="56">
        <v>2160505</v>
      </c>
      <c r="B1172" s="61" t="s">
        <v>960</v>
      </c>
      <c r="C1172" s="61">
        <v>0</v>
      </c>
      <c r="D1172" s="61">
        <v>0</v>
      </c>
      <c r="E1172" s="143" t="str">
        <f t="shared" si="20"/>
        <v>-</v>
      </c>
    </row>
    <row r="1173" spans="1:5" ht="16.5" customHeight="1">
      <c r="A1173" s="56">
        <v>2160599</v>
      </c>
      <c r="B1173" s="61" t="s">
        <v>961</v>
      </c>
      <c r="C1173" s="61">
        <v>4079</v>
      </c>
      <c r="D1173" s="61">
        <v>1616</v>
      </c>
      <c r="E1173" s="143">
        <f t="shared" si="20"/>
        <v>2.5241336633663365</v>
      </c>
    </row>
    <row r="1174" spans="1:5" ht="16.5" customHeight="1">
      <c r="A1174" s="56">
        <v>21606</v>
      </c>
      <c r="B1174" s="61" t="s">
        <v>962</v>
      </c>
      <c r="C1174" s="61">
        <f>SUM(C1175:C1179)</f>
        <v>527</v>
      </c>
      <c r="D1174" s="61">
        <v>688</v>
      </c>
      <c r="E1174" s="143">
        <f t="shared" si="20"/>
        <v>0.7659883720930233</v>
      </c>
    </row>
    <row r="1175" spans="1:5" ht="16.5" customHeight="1">
      <c r="A1175" s="56">
        <v>2160601</v>
      </c>
      <c r="B1175" s="61" t="s">
        <v>59</v>
      </c>
      <c r="C1175" s="61">
        <v>0</v>
      </c>
      <c r="D1175" s="61">
        <v>0</v>
      </c>
      <c r="E1175" s="143" t="str">
        <f t="shared" si="20"/>
        <v>-</v>
      </c>
    </row>
    <row r="1176" spans="1:5" ht="16.5" customHeight="1">
      <c r="A1176" s="56">
        <v>2160602</v>
      </c>
      <c r="B1176" s="61" t="s">
        <v>60</v>
      </c>
      <c r="C1176" s="61">
        <v>0</v>
      </c>
      <c r="D1176" s="61">
        <v>0</v>
      </c>
      <c r="E1176" s="143" t="str">
        <f t="shared" si="20"/>
        <v>-</v>
      </c>
    </row>
    <row r="1177" spans="1:5" ht="16.5" customHeight="1">
      <c r="A1177" s="56">
        <v>2160603</v>
      </c>
      <c r="B1177" s="61" t="s">
        <v>61</v>
      </c>
      <c r="C1177" s="61">
        <v>0</v>
      </c>
      <c r="D1177" s="61">
        <v>0</v>
      </c>
      <c r="E1177" s="143" t="str">
        <f t="shared" si="20"/>
        <v>-</v>
      </c>
    </row>
    <row r="1178" spans="1:5" ht="16.5" customHeight="1">
      <c r="A1178" s="56">
        <v>2160607</v>
      </c>
      <c r="B1178" s="61" t="s">
        <v>963</v>
      </c>
      <c r="C1178" s="61">
        <v>0</v>
      </c>
      <c r="D1178" s="61">
        <v>0</v>
      </c>
      <c r="E1178" s="143" t="str">
        <f t="shared" si="20"/>
        <v>-</v>
      </c>
    </row>
    <row r="1179" spans="1:5" ht="16.5" customHeight="1">
      <c r="A1179" s="56">
        <v>2160699</v>
      </c>
      <c r="B1179" s="61" t="s">
        <v>964</v>
      </c>
      <c r="C1179" s="61">
        <v>527</v>
      </c>
      <c r="D1179" s="61">
        <v>688</v>
      </c>
      <c r="E1179" s="143">
        <f t="shared" si="20"/>
        <v>0.7659883720930233</v>
      </c>
    </row>
    <row r="1180" spans="1:5" ht="16.5" customHeight="1">
      <c r="A1180" s="56">
        <v>21699</v>
      </c>
      <c r="B1180" s="61" t="s">
        <v>965</v>
      </c>
      <c r="C1180" s="61">
        <f>SUM(C1181:C1182)</f>
        <v>70</v>
      </c>
      <c r="D1180" s="61">
        <v>124</v>
      </c>
      <c r="E1180" s="143">
        <f t="shared" si="20"/>
        <v>0.5645161290322581</v>
      </c>
    </row>
    <row r="1181" spans="1:5" ht="16.5" customHeight="1">
      <c r="A1181" s="56">
        <v>2169901</v>
      </c>
      <c r="B1181" s="61" t="s">
        <v>966</v>
      </c>
      <c r="C1181" s="61">
        <v>0</v>
      </c>
      <c r="D1181" s="61">
        <v>0</v>
      </c>
      <c r="E1181" s="143" t="str">
        <f t="shared" si="20"/>
        <v>-</v>
      </c>
    </row>
    <row r="1182" spans="1:5" ht="16.5" customHeight="1">
      <c r="A1182" s="56">
        <v>2169999</v>
      </c>
      <c r="B1182" s="61" t="s">
        <v>967</v>
      </c>
      <c r="C1182" s="61">
        <v>70</v>
      </c>
      <c r="D1182" s="61">
        <v>124</v>
      </c>
      <c r="E1182" s="143">
        <f t="shared" si="20"/>
        <v>0.5645161290322581</v>
      </c>
    </row>
    <row r="1183" spans="1:5" ht="16.5" customHeight="1">
      <c r="A1183" s="56">
        <v>217</v>
      </c>
      <c r="B1183" s="61" t="s">
        <v>968</v>
      </c>
      <c r="C1183" s="61">
        <f>SUM(C1184,C1191,C1201,C1207,C1210)</f>
        <v>15</v>
      </c>
      <c r="D1183" s="61">
        <v>469</v>
      </c>
      <c r="E1183" s="143">
        <f t="shared" si="20"/>
        <v>0.031982942430703626</v>
      </c>
    </row>
    <row r="1184" spans="1:5" ht="16.5" customHeight="1">
      <c r="A1184" s="56">
        <v>21701</v>
      </c>
      <c r="B1184" s="61" t="s">
        <v>969</v>
      </c>
      <c r="C1184" s="61">
        <f>SUM(C1185:C1190)</f>
        <v>5</v>
      </c>
      <c r="D1184" s="61">
        <v>0</v>
      </c>
      <c r="E1184" s="143" t="str">
        <f t="shared" si="20"/>
        <v>-</v>
      </c>
    </row>
    <row r="1185" spans="1:5" ht="16.5" customHeight="1">
      <c r="A1185" s="56">
        <v>2170101</v>
      </c>
      <c r="B1185" s="61" t="s">
        <v>59</v>
      </c>
      <c r="C1185" s="61">
        <v>0</v>
      </c>
      <c r="D1185" s="61">
        <v>0</v>
      </c>
      <c r="E1185" s="143" t="str">
        <f t="shared" si="20"/>
        <v>-</v>
      </c>
    </row>
    <row r="1186" spans="1:5" ht="16.5" customHeight="1">
      <c r="A1186" s="56">
        <v>2170102</v>
      </c>
      <c r="B1186" s="61" t="s">
        <v>60</v>
      </c>
      <c r="C1186" s="61">
        <v>5</v>
      </c>
      <c r="D1186" s="61">
        <v>0</v>
      </c>
      <c r="E1186" s="143" t="str">
        <f t="shared" si="20"/>
        <v>-</v>
      </c>
    </row>
    <row r="1187" spans="1:5" ht="16.5" customHeight="1">
      <c r="A1187" s="56">
        <v>2170103</v>
      </c>
      <c r="B1187" s="61" t="s">
        <v>61</v>
      </c>
      <c r="C1187" s="61">
        <v>0</v>
      </c>
      <c r="D1187" s="61">
        <v>0</v>
      </c>
      <c r="E1187" s="143" t="str">
        <f t="shared" si="20"/>
        <v>-</v>
      </c>
    </row>
    <row r="1188" spans="1:5" ht="16.5" customHeight="1">
      <c r="A1188" s="56">
        <v>2170104</v>
      </c>
      <c r="B1188" s="61" t="s">
        <v>970</v>
      </c>
      <c r="C1188" s="61">
        <v>0</v>
      </c>
      <c r="D1188" s="61">
        <v>0</v>
      </c>
      <c r="E1188" s="143" t="str">
        <f t="shared" si="20"/>
        <v>-</v>
      </c>
    </row>
    <row r="1189" spans="1:5" ht="16.5" customHeight="1">
      <c r="A1189" s="56">
        <v>2170150</v>
      </c>
      <c r="B1189" s="61" t="s">
        <v>68</v>
      </c>
      <c r="C1189" s="61">
        <v>0</v>
      </c>
      <c r="D1189" s="61">
        <v>0</v>
      </c>
      <c r="E1189" s="143" t="str">
        <f t="shared" si="20"/>
        <v>-</v>
      </c>
    </row>
    <row r="1190" spans="1:5" ht="16.5" customHeight="1">
      <c r="A1190" s="56">
        <v>2170199</v>
      </c>
      <c r="B1190" s="61" t="s">
        <v>971</v>
      </c>
      <c r="C1190" s="61">
        <v>0</v>
      </c>
      <c r="D1190" s="61">
        <v>0</v>
      </c>
      <c r="E1190" s="143" t="str">
        <f t="shared" si="20"/>
        <v>-</v>
      </c>
    </row>
    <row r="1191" spans="1:5" ht="16.5" customHeight="1">
      <c r="A1191" s="56">
        <v>21702</v>
      </c>
      <c r="B1191" s="61" t="s">
        <v>972</v>
      </c>
      <c r="C1191" s="61">
        <f>SUM(C1192:C1200)</f>
        <v>5</v>
      </c>
      <c r="D1191" s="61">
        <v>12</v>
      </c>
      <c r="E1191" s="143">
        <f t="shared" si="20"/>
        <v>0.4166666666666667</v>
      </c>
    </row>
    <row r="1192" spans="1:5" ht="16.5" customHeight="1">
      <c r="A1192" s="56">
        <v>2170201</v>
      </c>
      <c r="B1192" s="61" t="s">
        <v>973</v>
      </c>
      <c r="C1192" s="61">
        <v>0</v>
      </c>
      <c r="D1192" s="61">
        <v>0</v>
      </c>
      <c r="E1192" s="143" t="str">
        <f t="shared" si="20"/>
        <v>-</v>
      </c>
    </row>
    <row r="1193" spans="1:5" ht="16.5" customHeight="1">
      <c r="A1193" s="56">
        <v>2170202</v>
      </c>
      <c r="B1193" s="61" t="s">
        <v>974</v>
      </c>
      <c r="C1193" s="61">
        <v>0</v>
      </c>
      <c r="D1193" s="61">
        <v>0</v>
      </c>
      <c r="E1193" s="143" t="str">
        <f t="shared" si="20"/>
        <v>-</v>
      </c>
    </row>
    <row r="1194" spans="1:5" ht="16.5" customHeight="1">
      <c r="A1194" s="56">
        <v>2170203</v>
      </c>
      <c r="B1194" s="61" t="s">
        <v>975</v>
      </c>
      <c r="C1194" s="61">
        <v>0</v>
      </c>
      <c r="D1194" s="61">
        <v>0</v>
      </c>
      <c r="E1194" s="143" t="str">
        <f t="shared" si="20"/>
        <v>-</v>
      </c>
    </row>
    <row r="1195" spans="1:5" ht="16.5" customHeight="1">
      <c r="A1195" s="56">
        <v>2170204</v>
      </c>
      <c r="B1195" s="61" t="s">
        <v>976</v>
      </c>
      <c r="C1195" s="61">
        <v>0</v>
      </c>
      <c r="D1195" s="61">
        <v>0</v>
      </c>
      <c r="E1195" s="143" t="str">
        <f t="shared" si="20"/>
        <v>-</v>
      </c>
    </row>
    <row r="1196" spans="1:5" ht="16.5" customHeight="1">
      <c r="A1196" s="56">
        <v>2170205</v>
      </c>
      <c r="B1196" s="61" t="s">
        <v>977</v>
      </c>
      <c r="C1196" s="61">
        <v>0</v>
      </c>
      <c r="D1196" s="61">
        <v>12</v>
      </c>
      <c r="E1196" s="143">
        <f t="shared" si="20"/>
        <v>0</v>
      </c>
    </row>
    <row r="1197" spans="1:5" ht="16.5" customHeight="1">
      <c r="A1197" s="56">
        <v>2170206</v>
      </c>
      <c r="B1197" s="61" t="s">
        <v>978</v>
      </c>
      <c r="C1197" s="61">
        <v>0</v>
      </c>
      <c r="D1197" s="61">
        <v>0</v>
      </c>
      <c r="E1197" s="143" t="str">
        <f t="shared" si="20"/>
        <v>-</v>
      </c>
    </row>
    <row r="1198" spans="1:5" ht="16.5" customHeight="1">
      <c r="A1198" s="56">
        <v>2170207</v>
      </c>
      <c r="B1198" s="61" t="s">
        <v>979</v>
      </c>
      <c r="C1198" s="61">
        <v>0</v>
      </c>
      <c r="D1198" s="61">
        <v>0</v>
      </c>
      <c r="E1198" s="143" t="str">
        <f t="shared" si="20"/>
        <v>-</v>
      </c>
    </row>
    <row r="1199" spans="1:5" ht="16.5" customHeight="1">
      <c r="A1199" s="56">
        <v>2170208</v>
      </c>
      <c r="B1199" s="61" t="s">
        <v>980</v>
      </c>
      <c r="C1199" s="61">
        <v>0</v>
      </c>
      <c r="D1199" s="61">
        <v>0</v>
      </c>
      <c r="E1199" s="143" t="str">
        <f t="shared" si="20"/>
        <v>-</v>
      </c>
    </row>
    <row r="1200" spans="1:5" ht="16.5" customHeight="1">
      <c r="A1200" s="56">
        <v>2170299</v>
      </c>
      <c r="B1200" s="61" t="s">
        <v>981</v>
      </c>
      <c r="C1200" s="61">
        <v>5</v>
      </c>
      <c r="D1200" s="61">
        <v>0</v>
      </c>
      <c r="E1200" s="143" t="str">
        <f t="shared" si="20"/>
        <v>-</v>
      </c>
    </row>
    <row r="1201" spans="1:5" ht="16.5" customHeight="1">
      <c r="A1201" s="56">
        <v>21703</v>
      </c>
      <c r="B1201" s="61" t="s">
        <v>982</v>
      </c>
      <c r="C1201" s="61">
        <f>SUM(C1202:C1206)</f>
        <v>0</v>
      </c>
      <c r="D1201" s="61">
        <v>436</v>
      </c>
      <c r="E1201" s="143">
        <f t="shared" si="20"/>
        <v>0</v>
      </c>
    </row>
    <row r="1202" spans="1:5" ht="16.5" customHeight="1">
      <c r="A1202" s="56">
        <v>2170301</v>
      </c>
      <c r="B1202" s="61" t="s">
        <v>983</v>
      </c>
      <c r="C1202" s="61">
        <v>0</v>
      </c>
      <c r="D1202" s="61">
        <v>0</v>
      </c>
      <c r="E1202" s="143" t="str">
        <f t="shared" si="20"/>
        <v>-</v>
      </c>
    </row>
    <row r="1203" spans="1:5" ht="16.5" customHeight="1">
      <c r="A1203" s="56">
        <v>2170302</v>
      </c>
      <c r="B1203" s="61" t="s">
        <v>984</v>
      </c>
      <c r="C1203" s="61">
        <v>0</v>
      </c>
      <c r="D1203" s="61">
        <v>0</v>
      </c>
      <c r="E1203" s="143" t="str">
        <f t="shared" si="20"/>
        <v>-</v>
      </c>
    </row>
    <row r="1204" spans="1:5" ht="16.5" customHeight="1">
      <c r="A1204" s="56">
        <v>2170303</v>
      </c>
      <c r="B1204" s="61" t="s">
        <v>985</v>
      </c>
      <c r="C1204" s="61">
        <v>0</v>
      </c>
      <c r="D1204" s="61">
        <v>0</v>
      </c>
      <c r="E1204" s="143" t="str">
        <f t="shared" si="20"/>
        <v>-</v>
      </c>
    </row>
    <row r="1205" spans="1:5" ht="16.5" customHeight="1">
      <c r="A1205" s="56">
        <v>2170304</v>
      </c>
      <c r="B1205" s="61" t="s">
        <v>986</v>
      </c>
      <c r="C1205" s="61">
        <v>0</v>
      </c>
      <c r="D1205" s="61">
        <v>0</v>
      </c>
      <c r="E1205" s="143" t="str">
        <f t="shared" si="20"/>
        <v>-</v>
      </c>
    </row>
    <row r="1206" spans="1:5" ht="16.5" customHeight="1">
      <c r="A1206" s="56">
        <v>2170399</v>
      </c>
      <c r="B1206" s="61" t="s">
        <v>987</v>
      </c>
      <c r="C1206" s="61">
        <v>0</v>
      </c>
      <c r="D1206" s="61">
        <v>436</v>
      </c>
      <c r="E1206" s="143">
        <f t="shared" si="20"/>
        <v>0</v>
      </c>
    </row>
    <row r="1207" spans="1:5" ht="16.5" customHeight="1">
      <c r="A1207" s="56">
        <v>21704</v>
      </c>
      <c r="B1207" s="61" t="s">
        <v>988</v>
      </c>
      <c r="C1207" s="61">
        <f>SUM(C1208:C1209)</f>
        <v>0</v>
      </c>
      <c r="D1207" s="61">
        <v>0</v>
      </c>
      <c r="E1207" s="143" t="str">
        <f t="shared" si="20"/>
        <v>-</v>
      </c>
    </row>
    <row r="1208" spans="1:5" ht="16.5" customHeight="1">
      <c r="A1208" s="56">
        <v>2170401</v>
      </c>
      <c r="B1208" s="61" t="s">
        <v>989</v>
      </c>
      <c r="C1208" s="61">
        <v>0</v>
      </c>
      <c r="D1208" s="61">
        <v>0</v>
      </c>
      <c r="E1208" s="143" t="str">
        <f t="shared" si="20"/>
        <v>-</v>
      </c>
    </row>
    <row r="1209" spans="1:5" ht="16.5" customHeight="1">
      <c r="A1209" s="56">
        <v>2170499</v>
      </c>
      <c r="B1209" s="61" t="s">
        <v>990</v>
      </c>
      <c r="C1209" s="61">
        <v>0</v>
      </c>
      <c r="D1209" s="61">
        <v>0</v>
      </c>
      <c r="E1209" s="143" t="str">
        <f t="shared" si="20"/>
        <v>-</v>
      </c>
    </row>
    <row r="1210" spans="1:5" ht="16.5" customHeight="1">
      <c r="A1210" s="56">
        <v>21799</v>
      </c>
      <c r="B1210" s="61" t="s">
        <v>991</v>
      </c>
      <c r="C1210" s="61">
        <f>C1211</f>
        <v>5</v>
      </c>
      <c r="D1210" s="61">
        <v>21</v>
      </c>
      <c r="E1210" s="143">
        <f t="shared" si="20"/>
        <v>0.23809523809523808</v>
      </c>
    </row>
    <row r="1211" spans="1:5" ht="16.5" customHeight="1">
      <c r="A1211" s="56">
        <v>2179901</v>
      </c>
      <c r="B1211" s="61" t="s">
        <v>992</v>
      </c>
      <c r="C1211" s="61">
        <v>5</v>
      </c>
      <c r="D1211" s="61">
        <v>21</v>
      </c>
      <c r="E1211" s="143">
        <f t="shared" si="20"/>
        <v>0.23809523809523808</v>
      </c>
    </row>
    <row r="1212" spans="1:5" ht="16.5" customHeight="1">
      <c r="A1212" s="56">
        <v>219</v>
      </c>
      <c r="B1212" s="61" t="s">
        <v>993</v>
      </c>
      <c r="C1212" s="61">
        <f>SUM(C1213:C1221)</f>
        <v>0</v>
      </c>
      <c r="D1212" s="61">
        <v>0</v>
      </c>
      <c r="E1212" s="143" t="str">
        <f t="shared" si="20"/>
        <v>-</v>
      </c>
    </row>
    <row r="1213" spans="1:5" ht="16.5" customHeight="1">
      <c r="A1213" s="56">
        <v>21901</v>
      </c>
      <c r="B1213" s="61" t="s">
        <v>994</v>
      </c>
      <c r="C1213" s="61">
        <v>0</v>
      </c>
      <c r="D1213" s="61">
        <v>0</v>
      </c>
      <c r="E1213" s="143" t="str">
        <f t="shared" si="20"/>
        <v>-</v>
      </c>
    </row>
    <row r="1214" spans="1:5" ht="16.5" customHeight="1">
      <c r="A1214" s="56">
        <v>21902</v>
      </c>
      <c r="B1214" s="61" t="s">
        <v>995</v>
      </c>
      <c r="C1214" s="61">
        <v>0</v>
      </c>
      <c r="D1214" s="61">
        <v>0</v>
      </c>
      <c r="E1214" s="143" t="str">
        <f t="shared" si="20"/>
        <v>-</v>
      </c>
    </row>
    <row r="1215" spans="1:5" ht="16.5" customHeight="1">
      <c r="A1215" s="56">
        <v>21903</v>
      </c>
      <c r="B1215" s="61" t="s">
        <v>996</v>
      </c>
      <c r="C1215" s="61">
        <v>0</v>
      </c>
      <c r="D1215" s="61">
        <v>0</v>
      </c>
      <c r="E1215" s="143" t="str">
        <f t="shared" si="20"/>
        <v>-</v>
      </c>
    </row>
    <row r="1216" spans="1:5" ht="16.5" customHeight="1">
      <c r="A1216" s="56">
        <v>21904</v>
      </c>
      <c r="B1216" s="61" t="s">
        <v>997</v>
      </c>
      <c r="C1216" s="61">
        <v>0</v>
      </c>
      <c r="D1216" s="61">
        <v>0</v>
      </c>
      <c r="E1216" s="143" t="str">
        <f t="shared" si="20"/>
        <v>-</v>
      </c>
    </row>
    <row r="1217" spans="1:5" ht="16.5" customHeight="1">
      <c r="A1217" s="56">
        <v>21905</v>
      </c>
      <c r="B1217" s="61" t="s">
        <v>998</v>
      </c>
      <c r="C1217" s="61">
        <v>0</v>
      </c>
      <c r="D1217" s="61">
        <v>0</v>
      </c>
      <c r="E1217" s="143" t="str">
        <f t="shared" si="20"/>
        <v>-</v>
      </c>
    </row>
    <row r="1218" spans="1:5" ht="16.5" customHeight="1">
      <c r="A1218" s="56">
        <v>21906</v>
      </c>
      <c r="B1218" s="61" t="s">
        <v>726</v>
      </c>
      <c r="C1218" s="61">
        <v>0</v>
      </c>
      <c r="D1218" s="61">
        <v>0</v>
      </c>
      <c r="E1218" s="143" t="str">
        <f t="shared" si="20"/>
        <v>-</v>
      </c>
    </row>
    <row r="1219" spans="1:5" ht="16.5" customHeight="1">
      <c r="A1219" s="56">
        <v>21907</v>
      </c>
      <c r="B1219" s="61" t="s">
        <v>999</v>
      </c>
      <c r="C1219" s="61">
        <v>0</v>
      </c>
      <c r="D1219" s="61">
        <v>0</v>
      </c>
      <c r="E1219" s="143" t="str">
        <f t="shared" si="20"/>
        <v>-</v>
      </c>
    </row>
    <row r="1220" spans="1:5" ht="16.5" customHeight="1">
      <c r="A1220" s="56">
        <v>21908</v>
      </c>
      <c r="B1220" s="61" t="s">
        <v>1000</v>
      </c>
      <c r="C1220" s="61">
        <v>0</v>
      </c>
      <c r="D1220" s="61">
        <v>0</v>
      </c>
      <c r="E1220" s="143" t="str">
        <f t="shared" si="20"/>
        <v>-</v>
      </c>
    </row>
    <row r="1221" spans="1:5" ht="16.5" customHeight="1">
      <c r="A1221" s="56">
        <v>21999</v>
      </c>
      <c r="B1221" s="61" t="s">
        <v>1001</v>
      </c>
      <c r="C1221" s="61">
        <v>0</v>
      </c>
      <c r="D1221" s="61">
        <v>0</v>
      </c>
      <c r="E1221" s="143" t="str">
        <f aca="true" t="shared" si="21" ref="E1221:E1284">IF(D1221=0,"-",C1221/D1221)</f>
        <v>-</v>
      </c>
    </row>
    <row r="1222" spans="1:5" ht="16.5" customHeight="1">
      <c r="A1222" s="56">
        <v>220</v>
      </c>
      <c r="B1222" s="61" t="s">
        <v>1002</v>
      </c>
      <c r="C1222" s="61">
        <f>SUM(C1223,C1243,C1263,C1272,C1285,C1300)</f>
        <v>11485</v>
      </c>
      <c r="D1222" s="61">
        <v>42544</v>
      </c>
      <c r="E1222" s="143">
        <f t="shared" si="21"/>
        <v>0.2699558104550583</v>
      </c>
    </row>
    <row r="1223" spans="1:5" ht="16.5" customHeight="1">
      <c r="A1223" s="56">
        <v>22001</v>
      </c>
      <c r="B1223" s="61" t="s">
        <v>1003</v>
      </c>
      <c r="C1223" s="61">
        <f>SUM(C1224:C1242)</f>
        <v>11164</v>
      </c>
      <c r="D1223" s="61">
        <v>42030</v>
      </c>
      <c r="E1223" s="143">
        <f t="shared" si="21"/>
        <v>0.26561979538424935</v>
      </c>
    </row>
    <row r="1224" spans="1:5" ht="16.5" customHeight="1">
      <c r="A1224" s="56">
        <v>2200101</v>
      </c>
      <c r="B1224" s="61" t="s">
        <v>59</v>
      </c>
      <c r="C1224" s="61">
        <v>1762</v>
      </c>
      <c r="D1224" s="61">
        <v>1131</v>
      </c>
      <c r="E1224" s="143">
        <f t="shared" si="21"/>
        <v>1.5579133510167993</v>
      </c>
    </row>
    <row r="1225" spans="1:5" ht="16.5" customHeight="1">
      <c r="A1225" s="56">
        <v>2200102</v>
      </c>
      <c r="B1225" s="61" t="s">
        <v>60</v>
      </c>
      <c r="C1225" s="61">
        <v>1005</v>
      </c>
      <c r="D1225" s="61">
        <v>770</v>
      </c>
      <c r="E1225" s="143">
        <f t="shared" si="21"/>
        <v>1.3051948051948052</v>
      </c>
    </row>
    <row r="1226" spans="1:5" ht="16.5" customHeight="1">
      <c r="A1226" s="56">
        <v>2200103</v>
      </c>
      <c r="B1226" s="61" t="s">
        <v>61</v>
      </c>
      <c r="C1226" s="61">
        <v>0</v>
      </c>
      <c r="D1226" s="61">
        <v>0</v>
      </c>
      <c r="E1226" s="143" t="str">
        <f t="shared" si="21"/>
        <v>-</v>
      </c>
    </row>
    <row r="1227" spans="1:5" ht="16.5" customHeight="1">
      <c r="A1227" s="56">
        <v>2200104</v>
      </c>
      <c r="B1227" s="61" t="s">
        <v>1004</v>
      </c>
      <c r="C1227" s="61">
        <v>0</v>
      </c>
      <c r="D1227" s="61">
        <v>0</v>
      </c>
      <c r="E1227" s="143" t="str">
        <f t="shared" si="21"/>
        <v>-</v>
      </c>
    </row>
    <row r="1228" spans="1:5" ht="16.5" customHeight="1">
      <c r="A1228" s="56">
        <v>2200105</v>
      </c>
      <c r="B1228" s="61" t="s">
        <v>1005</v>
      </c>
      <c r="C1228" s="61">
        <v>0</v>
      </c>
      <c r="D1228" s="61">
        <v>0</v>
      </c>
      <c r="E1228" s="143" t="str">
        <f t="shared" si="21"/>
        <v>-</v>
      </c>
    </row>
    <row r="1229" spans="1:5" ht="16.5" customHeight="1">
      <c r="A1229" s="56">
        <v>2200106</v>
      </c>
      <c r="B1229" s="61" t="s">
        <v>1006</v>
      </c>
      <c r="C1229" s="61">
        <v>0</v>
      </c>
      <c r="D1229" s="61">
        <v>0</v>
      </c>
      <c r="E1229" s="143" t="str">
        <f t="shared" si="21"/>
        <v>-</v>
      </c>
    </row>
    <row r="1230" spans="1:5" ht="16.5" customHeight="1">
      <c r="A1230" s="56">
        <v>2200107</v>
      </c>
      <c r="B1230" s="61" t="s">
        <v>1007</v>
      </c>
      <c r="C1230" s="61">
        <v>0</v>
      </c>
      <c r="D1230" s="61">
        <v>0</v>
      </c>
      <c r="E1230" s="143" t="str">
        <f t="shared" si="21"/>
        <v>-</v>
      </c>
    </row>
    <row r="1231" spans="1:5" ht="16.5" customHeight="1">
      <c r="A1231" s="56">
        <v>2200108</v>
      </c>
      <c r="B1231" s="61" t="s">
        <v>1008</v>
      </c>
      <c r="C1231" s="61">
        <v>0</v>
      </c>
      <c r="D1231" s="61">
        <v>0</v>
      </c>
      <c r="E1231" s="143" t="str">
        <f t="shared" si="21"/>
        <v>-</v>
      </c>
    </row>
    <row r="1232" spans="1:5" ht="16.5" customHeight="1">
      <c r="A1232" s="56">
        <v>2200109</v>
      </c>
      <c r="B1232" s="61" t="s">
        <v>1009</v>
      </c>
      <c r="C1232" s="61">
        <v>0</v>
      </c>
      <c r="D1232" s="61">
        <v>0</v>
      </c>
      <c r="E1232" s="143" t="str">
        <f t="shared" si="21"/>
        <v>-</v>
      </c>
    </row>
    <row r="1233" spans="1:5" ht="16.5" customHeight="1">
      <c r="A1233" s="56">
        <v>2200110</v>
      </c>
      <c r="B1233" s="61" t="s">
        <v>1010</v>
      </c>
      <c r="C1233" s="61">
        <v>438</v>
      </c>
      <c r="D1233" s="61">
        <v>238</v>
      </c>
      <c r="E1233" s="143">
        <f t="shared" si="21"/>
        <v>1.8403361344537814</v>
      </c>
    </row>
    <row r="1234" spans="1:5" ht="16.5" customHeight="1">
      <c r="A1234" s="56">
        <v>2200111</v>
      </c>
      <c r="B1234" s="61" t="s">
        <v>1011</v>
      </c>
      <c r="C1234" s="61">
        <v>286</v>
      </c>
      <c r="D1234" s="61">
        <v>273</v>
      </c>
      <c r="E1234" s="143">
        <f t="shared" si="21"/>
        <v>1.0476190476190477</v>
      </c>
    </row>
    <row r="1235" spans="1:5" ht="16.5" customHeight="1">
      <c r="A1235" s="56">
        <v>2200112</v>
      </c>
      <c r="B1235" s="61" t="s">
        <v>1012</v>
      </c>
      <c r="C1235" s="61">
        <v>0</v>
      </c>
      <c r="D1235" s="61">
        <v>0</v>
      </c>
      <c r="E1235" s="143" t="str">
        <f t="shared" si="21"/>
        <v>-</v>
      </c>
    </row>
    <row r="1236" spans="1:5" ht="16.5" customHeight="1">
      <c r="A1236" s="56">
        <v>2200113</v>
      </c>
      <c r="B1236" s="61" t="s">
        <v>1013</v>
      </c>
      <c r="C1236" s="61">
        <v>0</v>
      </c>
      <c r="D1236" s="61">
        <v>0</v>
      </c>
      <c r="E1236" s="143" t="str">
        <f t="shared" si="21"/>
        <v>-</v>
      </c>
    </row>
    <row r="1237" spans="1:5" ht="16.5" customHeight="1">
      <c r="A1237" s="56">
        <v>2200114</v>
      </c>
      <c r="B1237" s="61" t="s">
        <v>1014</v>
      </c>
      <c r="C1237" s="61">
        <v>15</v>
      </c>
      <c r="D1237" s="61">
        <v>0</v>
      </c>
      <c r="E1237" s="143" t="str">
        <f t="shared" si="21"/>
        <v>-</v>
      </c>
    </row>
    <row r="1238" spans="1:5" ht="16.5" customHeight="1">
      <c r="A1238" s="56">
        <v>2200115</v>
      </c>
      <c r="B1238" s="61" t="s">
        <v>1015</v>
      </c>
      <c r="C1238" s="61">
        <v>0</v>
      </c>
      <c r="D1238" s="61">
        <v>0</v>
      </c>
      <c r="E1238" s="143" t="str">
        <f t="shared" si="21"/>
        <v>-</v>
      </c>
    </row>
    <row r="1239" spans="1:5" ht="16.5" customHeight="1">
      <c r="A1239" s="56">
        <v>2200116</v>
      </c>
      <c r="B1239" s="61" t="s">
        <v>1016</v>
      </c>
      <c r="C1239" s="61">
        <v>0</v>
      </c>
      <c r="D1239" s="61">
        <v>0</v>
      </c>
      <c r="E1239" s="143" t="str">
        <f t="shared" si="21"/>
        <v>-</v>
      </c>
    </row>
    <row r="1240" spans="1:5" ht="16.5" customHeight="1">
      <c r="A1240" s="56">
        <v>2200119</v>
      </c>
      <c r="B1240" s="61" t="s">
        <v>1017</v>
      </c>
      <c r="C1240" s="61">
        <v>0</v>
      </c>
      <c r="D1240" s="61">
        <v>0</v>
      </c>
      <c r="E1240" s="143" t="str">
        <f t="shared" si="21"/>
        <v>-</v>
      </c>
    </row>
    <row r="1241" spans="1:5" ht="16.5" customHeight="1">
      <c r="A1241" s="56">
        <v>2200150</v>
      </c>
      <c r="B1241" s="61" t="s">
        <v>68</v>
      </c>
      <c r="C1241" s="61">
        <v>164</v>
      </c>
      <c r="D1241" s="61">
        <v>0</v>
      </c>
      <c r="E1241" s="143" t="str">
        <f t="shared" si="21"/>
        <v>-</v>
      </c>
    </row>
    <row r="1242" spans="1:5" ht="16.5" customHeight="1">
      <c r="A1242" s="56">
        <v>2200199</v>
      </c>
      <c r="B1242" s="61" t="s">
        <v>1018</v>
      </c>
      <c r="C1242" s="61">
        <v>7494</v>
      </c>
      <c r="D1242" s="61">
        <v>39618</v>
      </c>
      <c r="E1242" s="143">
        <f t="shared" si="21"/>
        <v>0.18915644404058762</v>
      </c>
    </row>
    <row r="1243" spans="1:5" ht="16.5" customHeight="1">
      <c r="A1243" s="56">
        <v>22002</v>
      </c>
      <c r="B1243" s="61" t="s">
        <v>1019</v>
      </c>
      <c r="C1243" s="61">
        <f>SUM(C1244:C1262)</f>
        <v>0</v>
      </c>
      <c r="D1243" s="61">
        <v>0</v>
      </c>
      <c r="E1243" s="143" t="str">
        <f t="shared" si="21"/>
        <v>-</v>
      </c>
    </row>
    <row r="1244" spans="1:5" ht="16.5" customHeight="1">
      <c r="A1244" s="56">
        <v>2200201</v>
      </c>
      <c r="B1244" s="61" t="s">
        <v>59</v>
      </c>
      <c r="C1244" s="61">
        <v>0</v>
      </c>
      <c r="D1244" s="61">
        <v>0</v>
      </c>
      <c r="E1244" s="143" t="str">
        <f t="shared" si="21"/>
        <v>-</v>
      </c>
    </row>
    <row r="1245" spans="1:5" ht="16.5" customHeight="1">
      <c r="A1245" s="56">
        <v>2200202</v>
      </c>
      <c r="B1245" s="61" t="s">
        <v>60</v>
      </c>
      <c r="C1245" s="61">
        <v>0</v>
      </c>
      <c r="D1245" s="61">
        <v>0</v>
      </c>
      <c r="E1245" s="143" t="str">
        <f t="shared" si="21"/>
        <v>-</v>
      </c>
    </row>
    <row r="1246" spans="1:5" ht="16.5" customHeight="1">
      <c r="A1246" s="56">
        <v>2200203</v>
      </c>
      <c r="B1246" s="61" t="s">
        <v>61</v>
      </c>
      <c r="C1246" s="61">
        <v>0</v>
      </c>
      <c r="D1246" s="61">
        <v>0</v>
      </c>
      <c r="E1246" s="143" t="str">
        <f t="shared" si="21"/>
        <v>-</v>
      </c>
    </row>
    <row r="1247" spans="1:5" ht="16.5" customHeight="1">
      <c r="A1247" s="56">
        <v>2200204</v>
      </c>
      <c r="B1247" s="61" t="s">
        <v>1020</v>
      </c>
      <c r="C1247" s="61">
        <v>0</v>
      </c>
      <c r="D1247" s="61">
        <v>0</v>
      </c>
      <c r="E1247" s="143" t="str">
        <f t="shared" si="21"/>
        <v>-</v>
      </c>
    </row>
    <row r="1248" spans="1:5" ht="16.5" customHeight="1">
      <c r="A1248" s="56">
        <v>2200205</v>
      </c>
      <c r="B1248" s="61" t="s">
        <v>1021</v>
      </c>
      <c r="C1248" s="61">
        <v>0</v>
      </c>
      <c r="D1248" s="61">
        <v>0</v>
      </c>
      <c r="E1248" s="143" t="str">
        <f t="shared" si="21"/>
        <v>-</v>
      </c>
    </row>
    <row r="1249" spans="1:5" ht="16.5" customHeight="1">
      <c r="A1249" s="56">
        <v>2200206</v>
      </c>
      <c r="B1249" s="61" t="s">
        <v>1022</v>
      </c>
      <c r="C1249" s="61">
        <v>0</v>
      </c>
      <c r="D1249" s="61">
        <v>0</v>
      </c>
      <c r="E1249" s="143" t="str">
        <f t="shared" si="21"/>
        <v>-</v>
      </c>
    </row>
    <row r="1250" spans="1:5" ht="16.5" customHeight="1">
      <c r="A1250" s="56">
        <v>2200207</v>
      </c>
      <c r="B1250" s="61" t="s">
        <v>1023</v>
      </c>
      <c r="C1250" s="61">
        <v>0</v>
      </c>
      <c r="D1250" s="61">
        <v>0</v>
      </c>
      <c r="E1250" s="143" t="str">
        <f t="shared" si="21"/>
        <v>-</v>
      </c>
    </row>
    <row r="1251" spans="1:5" ht="16.5" customHeight="1">
      <c r="A1251" s="56">
        <v>2200208</v>
      </c>
      <c r="B1251" s="61" t="s">
        <v>1024</v>
      </c>
      <c r="C1251" s="61">
        <v>0</v>
      </c>
      <c r="D1251" s="61">
        <v>0</v>
      </c>
      <c r="E1251" s="143" t="str">
        <f t="shared" si="21"/>
        <v>-</v>
      </c>
    </row>
    <row r="1252" spans="1:5" ht="16.5" customHeight="1">
      <c r="A1252" s="56">
        <v>2200209</v>
      </c>
      <c r="B1252" s="61" t="s">
        <v>1025</v>
      </c>
      <c r="C1252" s="61">
        <v>0</v>
      </c>
      <c r="D1252" s="61">
        <v>0</v>
      </c>
      <c r="E1252" s="143" t="str">
        <f t="shared" si="21"/>
        <v>-</v>
      </c>
    </row>
    <row r="1253" spans="1:5" ht="16.5" customHeight="1">
      <c r="A1253" s="56">
        <v>2200210</v>
      </c>
      <c r="B1253" s="61" t="s">
        <v>1026</v>
      </c>
      <c r="C1253" s="61">
        <v>0</v>
      </c>
      <c r="D1253" s="61">
        <v>0</v>
      </c>
      <c r="E1253" s="143" t="str">
        <f t="shared" si="21"/>
        <v>-</v>
      </c>
    </row>
    <row r="1254" spans="1:5" ht="16.5" customHeight="1">
      <c r="A1254" s="56">
        <v>2200211</v>
      </c>
      <c r="B1254" s="61" t="s">
        <v>1027</v>
      </c>
      <c r="C1254" s="61">
        <v>0</v>
      </c>
      <c r="D1254" s="61">
        <v>0</v>
      </c>
      <c r="E1254" s="143" t="str">
        <f t="shared" si="21"/>
        <v>-</v>
      </c>
    </row>
    <row r="1255" spans="1:5" ht="16.5" customHeight="1">
      <c r="A1255" s="56">
        <v>2200212</v>
      </c>
      <c r="B1255" s="61" t="s">
        <v>1028</v>
      </c>
      <c r="C1255" s="61">
        <v>0</v>
      </c>
      <c r="D1255" s="61">
        <v>0</v>
      </c>
      <c r="E1255" s="143" t="str">
        <f t="shared" si="21"/>
        <v>-</v>
      </c>
    </row>
    <row r="1256" spans="1:5" ht="16.5" customHeight="1">
      <c r="A1256" s="56">
        <v>2200213</v>
      </c>
      <c r="B1256" s="61" t="s">
        <v>1029</v>
      </c>
      <c r="C1256" s="61">
        <v>0</v>
      </c>
      <c r="D1256" s="61">
        <v>0</v>
      </c>
      <c r="E1256" s="143" t="str">
        <f t="shared" si="21"/>
        <v>-</v>
      </c>
    </row>
    <row r="1257" spans="1:5" ht="16.5" customHeight="1">
      <c r="A1257" s="56">
        <v>2200215</v>
      </c>
      <c r="B1257" s="61" t="s">
        <v>1030</v>
      </c>
      <c r="C1257" s="61">
        <v>0</v>
      </c>
      <c r="D1257" s="61">
        <v>0</v>
      </c>
      <c r="E1257" s="143" t="str">
        <f t="shared" si="21"/>
        <v>-</v>
      </c>
    </row>
    <row r="1258" spans="1:5" ht="16.5" customHeight="1">
      <c r="A1258" s="56">
        <v>2200216</v>
      </c>
      <c r="B1258" s="61" t="s">
        <v>1031</v>
      </c>
      <c r="C1258" s="61">
        <v>0</v>
      </c>
      <c r="D1258" s="61">
        <v>0</v>
      </c>
      <c r="E1258" s="143" t="str">
        <f t="shared" si="21"/>
        <v>-</v>
      </c>
    </row>
    <row r="1259" spans="1:5" ht="16.5" customHeight="1">
      <c r="A1259" s="56">
        <v>2200217</v>
      </c>
      <c r="B1259" s="61" t="s">
        <v>1032</v>
      </c>
      <c r="C1259" s="61">
        <v>0</v>
      </c>
      <c r="D1259" s="61">
        <v>0</v>
      </c>
      <c r="E1259" s="143" t="str">
        <f t="shared" si="21"/>
        <v>-</v>
      </c>
    </row>
    <row r="1260" spans="1:5" ht="16.5" customHeight="1">
      <c r="A1260" s="56">
        <v>2200218</v>
      </c>
      <c r="B1260" s="61" t="s">
        <v>1033</v>
      </c>
      <c r="C1260" s="61">
        <v>0</v>
      </c>
      <c r="D1260" s="61"/>
      <c r="E1260" s="143" t="str">
        <f t="shared" si="21"/>
        <v>-</v>
      </c>
    </row>
    <row r="1261" spans="1:5" ht="16.5" customHeight="1">
      <c r="A1261" s="56">
        <v>2200250</v>
      </c>
      <c r="B1261" s="61" t="s">
        <v>68</v>
      </c>
      <c r="C1261" s="61">
        <v>0</v>
      </c>
      <c r="D1261" s="61">
        <v>0</v>
      </c>
      <c r="E1261" s="143" t="str">
        <f t="shared" si="21"/>
        <v>-</v>
      </c>
    </row>
    <row r="1262" spans="1:5" ht="16.5" customHeight="1">
      <c r="A1262" s="56">
        <v>2200299</v>
      </c>
      <c r="B1262" s="61" t="s">
        <v>1034</v>
      </c>
      <c r="C1262" s="61">
        <v>0</v>
      </c>
      <c r="D1262" s="61">
        <v>0</v>
      </c>
      <c r="E1262" s="143" t="str">
        <f t="shared" si="21"/>
        <v>-</v>
      </c>
    </row>
    <row r="1263" spans="1:5" ht="16.5" customHeight="1">
      <c r="A1263" s="56">
        <v>22003</v>
      </c>
      <c r="B1263" s="61" t="s">
        <v>1035</v>
      </c>
      <c r="C1263" s="61">
        <f>SUM(C1264:C1271)</f>
        <v>0</v>
      </c>
      <c r="D1263" s="61">
        <v>0</v>
      </c>
      <c r="E1263" s="143" t="str">
        <f t="shared" si="21"/>
        <v>-</v>
      </c>
    </row>
    <row r="1264" spans="1:5" ht="16.5" customHeight="1">
      <c r="A1264" s="56">
        <v>2200301</v>
      </c>
      <c r="B1264" s="61" t="s">
        <v>59</v>
      </c>
      <c r="C1264" s="61">
        <v>0</v>
      </c>
      <c r="D1264" s="61">
        <v>0</v>
      </c>
      <c r="E1264" s="143" t="str">
        <f t="shared" si="21"/>
        <v>-</v>
      </c>
    </row>
    <row r="1265" spans="1:5" ht="16.5" customHeight="1">
      <c r="A1265" s="56">
        <v>2200302</v>
      </c>
      <c r="B1265" s="61" t="s">
        <v>60</v>
      </c>
      <c r="C1265" s="61">
        <v>0</v>
      </c>
      <c r="D1265" s="61">
        <v>0</v>
      </c>
      <c r="E1265" s="143" t="str">
        <f t="shared" si="21"/>
        <v>-</v>
      </c>
    </row>
    <row r="1266" spans="1:5" ht="16.5" customHeight="1">
      <c r="A1266" s="56">
        <v>2200303</v>
      </c>
      <c r="B1266" s="61" t="s">
        <v>61</v>
      </c>
      <c r="C1266" s="61">
        <v>0</v>
      </c>
      <c r="D1266" s="61">
        <v>0</v>
      </c>
      <c r="E1266" s="143" t="str">
        <f t="shared" si="21"/>
        <v>-</v>
      </c>
    </row>
    <row r="1267" spans="1:5" ht="16.5" customHeight="1">
      <c r="A1267" s="56">
        <v>2200304</v>
      </c>
      <c r="B1267" s="61" t="s">
        <v>1036</v>
      </c>
      <c r="C1267" s="61">
        <v>0</v>
      </c>
      <c r="D1267" s="61">
        <v>0</v>
      </c>
      <c r="E1267" s="143" t="str">
        <f t="shared" si="21"/>
        <v>-</v>
      </c>
    </row>
    <row r="1268" spans="1:5" ht="16.5" customHeight="1">
      <c r="A1268" s="56">
        <v>2200305</v>
      </c>
      <c r="B1268" s="61" t="s">
        <v>1037</v>
      </c>
      <c r="C1268" s="61">
        <v>0</v>
      </c>
      <c r="D1268" s="61">
        <v>0</v>
      </c>
      <c r="E1268" s="143" t="str">
        <f t="shared" si="21"/>
        <v>-</v>
      </c>
    </row>
    <row r="1269" spans="1:5" ht="16.5" customHeight="1">
      <c r="A1269" s="56">
        <v>2200306</v>
      </c>
      <c r="B1269" s="61" t="s">
        <v>1038</v>
      </c>
      <c r="C1269" s="61">
        <v>0</v>
      </c>
      <c r="D1269" s="61">
        <v>0</v>
      </c>
      <c r="E1269" s="143" t="str">
        <f t="shared" si="21"/>
        <v>-</v>
      </c>
    </row>
    <row r="1270" spans="1:5" ht="16.5" customHeight="1">
      <c r="A1270" s="56">
        <v>2200350</v>
      </c>
      <c r="B1270" s="61" t="s">
        <v>68</v>
      </c>
      <c r="C1270" s="61">
        <v>0</v>
      </c>
      <c r="D1270" s="61">
        <v>0</v>
      </c>
      <c r="E1270" s="143" t="str">
        <f t="shared" si="21"/>
        <v>-</v>
      </c>
    </row>
    <row r="1271" spans="1:5" ht="16.5" customHeight="1">
      <c r="A1271" s="56">
        <v>2200399</v>
      </c>
      <c r="B1271" s="61" t="s">
        <v>1039</v>
      </c>
      <c r="C1271" s="61">
        <v>0</v>
      </c>
      <c r="D1271" s="61">
        <v>0</v>
      </c>
      <c r="E1271" s="143" t="str">
        <f t="shared" si="21"/>
        <v>-</v>
      </c>
    </row>
    <row r="1272" spans="1:5" ht="16.5" customHeight="1">
      <c r="A1272" s="56">
        <v>22004</v>
      </c>
      <c r="B1272" s="61" t="s">
        <v>1040</v>
      </c>
      <c r="C1272" s="61">
        <f>SUM(C1273:C1284)</f>
        <v>102</v>
      </c>
      <c r="D1272" s="61">
        <v>92</v>
      </c>
      <c r="E1272" s="143">
        <f t="shared" si="21"/>
        <v>1.108695652173913</v>
      </c>
    </row>
    <row r="1273" spans="1:5" ht="16.5" customHeight="1">
      <c r="A1273" s="56">
        <v>2200401</v>
      </c>
      <c r="B1273" s="61" t="s">
        <v>59</v>
      </c>
      <c r="C1273" s="61">
        <v>60</v>
      </c>
      <c r="D1273" s="61">
        <v>57</v>
      </c>
      <c r="E1273" s="143">
        <f t="shared" si="21"/>
        <v>1.0526315789473684</v>
      </c>
    </row>
    <row r="1274" spans="1:5" ht="16.5" customHeight="1">
      <c r="A1274" s="56">
        <v>2200402</v>
      </c>
      <c r="B1274" s="61" t="s">
        <v>60</v>
      </c>
      <c r="C1274" s="61">
        <v>22</v>
      </c>
      <c r="D1274" s="61">
        <v>22</v>
      </c>
      <c r="E1274" s="143">
        <f t="shared" si="21"/>
        <v>1</v>
      </c>
    </row>
    <row r="1275" spans="1:5" ht="16.5" customHeight="1">
      <c r="A1275" s="56">
        <v>2200403</v>
      </c>
      <c r="B1275" s="61" t="s">
        <v>61</v>
      </c>
      <c r="C1275" s="61">
        <v>0</v>
      </c>
      <c r="D1275" s="61">
        <v>0</v>
      </c>
      <c r="E1275" s="143" t="str">
        <f t="shared" si="21"/>
        <v>-</v>
      </c>
    </row>
    <row r="1276" spans="1:5" ht="16.5" customHeight="1">
      <c r="A1276" s="56">
        <v>2200404</v>
      </c>
      <c r="B1276" s="61" t="s">
        <v>1041</v>
      </c>
      <c r="C1276" s="61">
        <v>20</v>
      </c>
      <c r="D1276" s="61">
        <v>8</v>
      </c>
      <c r="E1276" s="143">
        <f t="shared" si="21"/>
        <v>2.5</v>
      </c>
    </row>
    <row r="1277" spans="1:5" ht="16.5" customHeight="1">
      <c r="A1277" s="56">
        <v>2200405</v>
      </c>
      <c r="B1277" s="61" t="s">
        <v>1042</v>
      </c>
      <c r="C1277" s="61">
        <v>0</v>
      </c>
      <c r="D1277" s="61">
        <v>0</v>
      </c>
      <c r="E1277" s="143" t="str">
        <f t="shared" si="21"/>
        <v>-</v>
      </c>
    </row>
    <row r="1278" spans="1:5" ht="16.5" customHeight="1">
      <c r="A1278" s="56">
        <v>2200406</v>
      </c>
      <c r="B1278" s="61" t="s">
        <v>1043</v>
      </c>
      <c r="C1278" s="61">
        <v>0</v>
      </c>
      <c r="D1278" s="61">
        <v>0</v>
      </c>
      <c r="E1278" s="143" t="str">
        <f t="shared" si="21"/>
        <v>-</v>
      </c>
    </row>
    <row r="1279" spans="1:5" ht="16.5" customHeight="1">
      <c r="A1279" s="56">
        <v>2200407</v>
      </c>
      <c r="B1279" s="61" t="s">
        <v>1044</v>
      </c>
      <c r="C1279" s="61">
        <v>0</v>
      </c>
      <c r="D1279" s="61">
        <v>0</v>
      </c>
      <c r="E1279" s="143" t="str">
        <f t="shared" si="21"/>
        <v>-</v>
      </c>
    </row>
    <row r="1280" spans="1:5" ht="16.5" customHeight="1">
      <c r="A1280" s="56">
        <v>2200408</v>
      </c>
      <c r="B1280" s="61" t="s">
        <v>1045</v>
      </c>
      <c r="C1280" s="61">
        <v>0</v>
      </c>
      <c r="D1280" s="61">
        <v>0</v>
      </c>
      <c r="E1280" s="143" t="str">
        <f t="shared" si="21"/>
        <v>-</v>
      </c>
    </row>
    <row r="1281" spans="1:5" ht="16.5" customHeight="1">
      <c r="A1281" s="56">
        <v>2200409</v>
      </c>
      <c r="B1281" s="61" t="s">
        <v>1046</v>
      </c>
      <c r="C1281" s="61">
        <v>0</v>
      </c>
      <c r="D1281" s="61">
        <v>0</v>
      </c>
      <c r="E1281" s="143" t="str">
        <f t="shared" si="21"/>
        <v>-</v>
      </c>
    </row>
    <row r="1282" spans="1:5" ht="16.5" customHeight="1">
      <c r="A1282" s="56">
        <v>2200410</v>
      </c>
      <c r="B1282" s="61" t="s">
        <v>1047</v>
      </c>
      <c r="C1282" s="61">
        <v>0</v>
      </c>
      <c r="D1282" s="61">
        <v>0</v>
      </c>
      <c r="E1282" s="143" t="str">
        <f t="shared" si="21"/>
        <v>-</v>
      </c>
    </row>
    <row r="1283" spans="1:5" ht="16.5" customHeight="1">
      <c r="A1283" s="56">
        <v>2200450</v>
      </c>
      <c r="B1283" s="61" t="s">
        <v>1048</v>
      </c>
      <c r="C1283" s="61">
        <v>0</v>
      </c>
      <c r="D1283" s="61">
        <v>0</v>
      </c>
      <c r="E1283" s="143" t="str">
        <f t="shared" si="21"/>
        <v>-</v>
      </c>
    </row>
    <row r="1284" spans="1:5" ht="16.5" customHeight="1">
      <c r="A1284" s="56">
        <v>2200499</v>
      </c>
      <c r="B1284" s="61" t="s">
        <v>1049</v>
      </c>
      <c r="C1284" s="61">
        <v>0</v>
      </c>
      <c r="D1284" s="61">
        <v>5</v>
      </c>
      <c r="E1284" s="143">
        <f t="shared" si="21"/>
        <v>0</v>
      </c>
    </row>
    <row r="1285" spans="1:5" ht="16.5" customHeight="1">
      <c r="A1285" s="56">
        <v>22005</v>
      </c>
      <c r="B1285" s="61" t="s">
        <v>1050</v>
      </c>
      <c r="C1285" s="61">
        <f>SUM(C1286:C1299)</f>
        <v>219</v>
      </c>
      <c r="D1285" s="61">
        <v>422</v>
      </c>
      <c r="E1285" s="143">
        <f aca="true" t="shared" si="22" ref="E1285:E1348">IF(D1285=0,"-",C1285/D1285)</f>
        <v>0.518957345971564</v>
      </c>
    </row>
    <row r="1286" spans="1:5" ht="16.5" customHeight="1">
      <c r="A1286" s="56">
        <v>2200501</v>
      </c>
      <c r="B1286" s="61" t="s">
        <v>59</v>
      </c>
      <c r="C1286" s="61">
        <v>100</v>
      </c>
      <c r="D1286" s="61">
        <v>100</v>
      </c>
      <c r="E1286" s="143">
        <f t="shared" si="22"/>
        <v>1</v>
      </c>
    </row>
    <row r="1287" spans="1:5" ht="16.5" customHeight="1">
      <c r="A1287" s="56">
        <v>2200502</v>
      </c>
      <c r="B1287" s="61" t="s">
        <v>60</v>
      </c>
      <c r="C1287" s="61">
        <v>0</v>
      </c>
      <c r="D1287" s="61">
        <v>0</v>
      </c>
      <c r="E1287" s="143" t="str">
        <f t="shared" si="22"/>
        <v>-</v>
      </c>
    </row>
    <row r="1288" spans="1:5" ht="16.5" customHeight="1">
      <c r="A1288" s="56">
        <v>2200503</v>
      </c>
      <c r="B1288" s="61" t="s">
        <v>61</v>
      </c>
      <c r="C1288" s="61">
        <v>0</v>
      </c>
      <c r="D1288" s="61">
        <v>0</v>
      </c>
      <c r="E1288" s="143" t="str">
        <f t="shared" si="22"/>
        <v>-</v>
      </c>
    </row>
    <row r="1289" spans="1:5" ht="16.5" customHeight="1">
      <c r="A1289" s="56">
        <v>2200504</v>
      </c>
      <c r="B1289" s="61" t="s">
        <v>1051</v>
      </c>
      <c r="C1289" s="61">
        <v>0</v>
      </c>
      <c r="D1289" s="61">
        <v>0</v>
      </c>
      <c r="E1289" s="143" t="str">
        <f t="shared" si="22"/>
        <v>-</v>
      </c>
    </row>
    <row r="1290" spans="1:5" ht="16.5" customHeight="1">
      <c r="A1290" s="56">
        <v>2200506</v>
      </c>
      <c r="B1290" s="61" t="s">
        <v>1052</v>
      </c>
      <c r="C1290" s="61">
        <v>0</v>
      </c>
      <c r="D1290" s="61">
        <v>0</v>
      </c>
      <c r="E1290" s="143" t="str">
        <f t="shared" si="22"/>
        <v>-</v>
      </c>
    </row>
    <row r="1291" spans="1:5" ht="16.5" customHeight="1">
      <c r="A1291" s="56">
        <v>2200507</v>
      </c>
      <c r="B1291" s="61" t="s">
        <v>1053</v>
      </c>
      <c r="C1291" s="61">
        <v>0</v>
      </c>
      <c r="D1291" s="61">
        <v>0</v>
      </c>
      <c r="E1291" s="143" t="str">
        <f t="shared" si="22"/>
        <v>-</v>
      </c>
    </row>
    <row r="1292" spans="1:5" ht="16.5" customHeight="1">
      <c r="A1292" s="56">
        <v>2200508</v>
      </c>
      <c r="B1292" s="61" t="s">
        <v>1054</v>
      </c>
      <c r="C1292" s="61">
        <v>0</v>
      </c>
      <c r="D1292" s="61">
        <v>0</v>
      </c>
      <c r="E1292" s="143" t="str">
        <f t="shared" si="22"/>
        <v>-</v>
      </c>
    </row>
    <row r="1293" spans="1:5" ht="16.5" customHeight="1">
      <c r="A1293" s="56">
        <v>2200509</v>
      </c>
      <c r="B1293" s="61" t="s">
        <v>1055</v>
      </c>
      <c r="C1293" s="61">
        <v>20</v>
      </c>
      <c r="D1293" s="61">
        <v>20</v>
      </c>
      <c r="E1293" s="143">
        <f t="shared" si="22"/>
        <v>1</v>
      </c>
    </row>
    <row r="1294" spans="1:5" ht="16.5" customHeight="1">
      <c r="A1294" s="56">
        <v>2200510</v>
      </c>
      <c r="B1294" s="61" t="s">
        <v>1056</v>
      </c>
      <c r="C1294" s="61">
        <v>0</v>
      </c>
      <c r="D1294" s="61">
        <v>0</v>
      </c>
      <c r="E1294" s="143" t="str">
        <f t="shared" si="22"/>
        <v>-</v>
      </c>
    </row>
    <row r="1295" spans="1:5" ht="16.5" customHeight="1">
      <c r="A1295" s="56">
        <v>2200511</v>
      </c>
      <c r="B1295" s="61" t="s">
        <v>1057</v>
      </c>
      <c r="C1295" s="61">
        <v>0</v>
      </c>
      <c r="D1295" s="61">
        <v>0</v>
      </c>
      <c r="E1295" s="143" t="str">
        <f t="shared" si="22"/>
        <v>-</v>
      </c>
    </row>
    <row r="1296" spans="1:5" ht="16.5" customHeight="1">
      <c r="A1296" s="56">
        <v>2200512</v>
      </c>
      <c r="B1296" s="61" t="s">
        <v>1058</v>
      </c>
      <c r="C1296" s="61">
        <v>0</v>
      </c>
      <c r="D1296" s="61">
        <v>0</v>
      </c>
      <c r="E1296" s="143" t="str">
        <f t="shared" si="22"/>
        <v>-</v>
      </c>
    </row>
    <row r="1297" spans="1:5" ht="16.5" customHeight="1">
      <c r="A1297" s="56">
        <v>2200513</v>
      </c>
      <c r="B1297" s="61" t="s">
        <v>1059</v>
      </c>
      <c r="C1297" s="61">
        <v>0</v>
      </c>
      <c r="D1297" s="61">
        <v>0</v>
      </c>
      <c r="E1297" s="143" t="str">
        <f t="shared" si="22"/>
        <v>-</v>
      </c>
    </row>
    <row r="1298" spans="1:5" ht="16.5" customHeight="1">
      <c r="A1298" s="56">
        <v>2200514</v>
      </c>
      <c r="B1298" s="61" t="s">
        <v>1060</v>
      </c>
      <c r="C1298" s="61">
        <v>0</v>
      </c>
      <c r="D1298" s="61">
        <v>0</v>
      </c>
      <c r="E1298" s="143" t="str">
        <f t="shared" si="22"/>
        <v>-</v>
      </c>
    </row>
    <row r="1299" spans="1:5" ht="16.5" customHeight="1">
      <c r="A1299" s="56">
        <v>2200599</v>
      </c>
      <c r="B1299" s="61" t="s">
        <v>1061</v>
      </c>
      <c r="C1299" s="61">
        <v>99</v>
      </c>
      <c r="D1299" s="61">
        <v>302</v>
      </c>
      <c r="E1299" s="143">
        <f t="shared" si="22"/>
        <v>0.32781456953642385</v>
      </c>
    </row>
    <row r="1300" spans="1:5" ht="16.5" customHeight="1">
      <c r="A1300" s="56">
        <v>22099</v>
      </c>
      <c r="B1300" s="61" t="s">
        <v>1062</v>
      </c>
      <c r="C1300" s="61">
        <f>C1301</f>
        <v>0</v>
      </c>
      <c r="D1300" s="61">
        <v>0</v>
      </c>
      <c r="E1300" s="143" t="str">
        <f t="shared" si="22"/>
        <v>-</v>
      </c>
    </row>
    <row r="1301" spans="1:5" ht="16.5" customHeight="1">
      <c r="A1301" s="56">
        <v>2209901</v>
      </c>
      <c r="B1301" s="61" t="s">
        <v>1063</v>
      </c>
      <c r="C1301" s="61">
        <v>0</v>
      </c>
      <c r="D1301" s="61"/>
      <c r="E1301" s="143" t="str">
        <f t="shared" si="22"/>
        <v>-</v>
      </c>
    </row>
    <row r="1302" spans="1:5" ht="17.25" customHeight="1">
      <c r="A1302" s="56">
        <v>221</v>
      </c>
      <c r="B1302" s="61" t="s">
        <v>1064</v>
      </c>
      <c r="C1302" s="61">
        <f>SUM(C1303,C1312,C1316)</f>
        <v>47555</v>
      </c>
      <c r="D1302" s="61">
        <v>42593</v>
      </c>
      <c r="E1302" s="143">
        <f t="shared" si="22"/>
        <v>1.1164980161059328</v>
      </c>
    </row>
    <row r="1303" spans="1:5" ht="16.5" customHeight="1">
      <c r="A1303" s="56">
        <v>22101</v>
      </c>
      <c r="B1303" s="61" t="s">
        <v>1065</v>
      </c>
      <c r="C1303" s="61">
        <f>SUM(C1304:C1311)</f>
        <v>21849</v>
      </c>
      <c r="D1303" s="61">
        <v>35109</v>
      </c>
      <c r="E1303" s="143">
        <f t="shared" si="22"/>
        <v>0.6223190634879945</v>
      </c>
    </row>
    <row r="1304" spans="1:5" ht="16.5" customHeight="1">
      <c r="A1304" s="56">
        <v>2210101</v>
      </c>
      <c r="B1304" s="61" t="s">
        <v>1066</v>
      </c>
      <c r="C1304" s="61">
        <v>100</v>
      </c>
      <c r="D1304" s="61">
        <v>0</v>
      </c>
      <c r="E1304" s="143" t="str">
        <f t="shared" si="22"/>
        <v>-</v>
      </c>
    </row>
    <row r="1305" spans="1:5" ht="16.5" customHeight="1">
      <c r="A1305" s="56">
        <v>2210102</v>
      </c>
      <c r="B1305" s="61" t="s">
        <v>1067</v>
      </c>
      <c r="C1305" s="61">
        <v>0</v>
      </c>
      <c r="D1305" s="61">
        <v>0</v>
      </c>
      <c r="E1305" s="143" t="str">
        <f t="shared" si="22"/>
        <v>-</v>
      </c>
    </row>
    <row r="1306" spans="1:5" ht="16.5" customHeight="1">
      <c r="A1306" s="56">
        <v>2210103</v>
      </c>
      <c r="B1306" s="61" t="s">
        <v>1068</v>
      </c>
      <c r="C1306" s="61">
        <v>379</v>
      </c>
      <c r="D1306" s="61">
        <v>23129</v>
      </c>
      <c r="E1306" s="143">
        <f t="shared" si="22"/>
        <v>0.016386354792684507</v>
      </c>
    </row>
    <row r="1307" spans="1:5" ht="16.5" customHeight="1">
      <c r="A1307" s="56">
        <v>2210104</v>
      </c>
      <c r="B1307" s="61" t="s">
        <v>1069</v>
      </c>
      <c r="C1307" s="61">
        <v>0</v>
      </c>
      <c r="D1307" s="61">
        <v>0</v>
      </c>
      <c r="E1307" s="143" t="str">
        <f t="shared" si="22"/>
        <v>-</v>
      </c>
    </row>
    <row r="1308" spans="1:5" ht="16.5" customHeight="1">
      <c r="A1308" s="56">
        <v>2210105</v>
      </c>
      <c r="B1308" s="61" t="s">
        <v>1070</v>
      </c>
      <c r="C1308" s="61">
        <v>0</v>
      </c>
      <c r="D1308" s="61">
        <v>0</v>
      </c>
      <c r="E1308" s="143" t="str">
        <f t="shared" si="22"/>
        <v>-</v>
      </c>
    </row>
    <row r="1309" spans="1:5" ht="16.5" customHeight="1">
      <c r="A1309" s="56">
        <v>2210106</v>
      </c>
      <c r="B1309" s="61" t="s">
        <v>1071</v>
      </c>
      <c r="C1309" s="61">
        <v>0</v>
      </c>
      <c r="D1309" s="61">
        <v>0</v>
      </c>
      <c r="E1309" s="143" t="str">
        <f t="shared" si="22"/>
        <v>-</v>
      </c>
    </row>
    <row r="1310" spans="1:5" ht="16.5" customHeight="1">
      <c r="A1310" s="56">
        <v>2210107</v>
      </c>
      <c r="B1310" s="61" t="s">
        <v>1072</v>
      </c>
      <c r="C1310" s="61">
        <v>0</v>
      </c>
      <c r="D1310" s="61">
        <v>0</v>
      </c>
      <c r="E1310" s="143" t="str">
        <f t="shared" si="22"/>
        <v>-</v>
      </c>
    </row>
    <row r="1311" spans="1:5" ht="16.5" customHeight="1">
      <c r="A1311" s="56">
        <v>2210199</v>
      </c>
      <c r="B1311" s="61" t="s">
        <v>1073</v>
      </c>
      <c r="C1311" s="61">
        <v>21370</v>
      </c>
      <c r="D1311" s="61">
        <v>11980</v>
      </c>
      <c r="E1311" s="143">
        <f t="shared" si="22"/>
        <v>1.7838063439065108</v>
      </c>
    </row>
    <row r="1312" spans="1:5" ht="16.5" customHeight="1">
      <c r="A1312" s="56">
        <v>22102</v>
      </c>
      <c r="B1312" s="61" t="s">
        <v>1074</v>
      </c>
      <c r="C1312" s="61">
        <f>SUM(C1313:C1315)</f>
        <v>10706</v>
      </c>
      <c r="D1312" s="61">
        <v>7484</v>
      </c>
      <c r="E1312" s="143">
        <f t="shared" si="22"/>
        <v>1.4305184393372528</v>
      </c>
    </row>
    <row r="1313" spans="1:5" ht="16.5" customHeight="1">
      <c r="A1313" s="56">
        <v>2210201</v>
      </c>
      <c r="B1313" s="61" t="s">
        <v>1075</v>
      </c>
      <c r="C1313" s="61">
        <v>10398</v>
      </c>
      <c r="D1313" s="61">
        <v>7257</v>
      </c>
      <c r="E1313" s="143">
        <f t="shared" si="22"/>
        <v>1.4328234807771807</v>
      </c>
    </row>
    <row r="1314" spans="1:5" ht="16.5" customHeight="1">
      <c r="A1314" s="56">
        <v>2210202</v>
      </c>
      <c r="B1314" s="61" t="s">
        <v>1076</v>
      </c>
      <c r="C1314" s="61">
        <v>0</v>
      </c>
      <c r="D1314" s="61">
        <v>0</v>
      </c>
      <c r="E1314" s="143" t="str">
        <f t="shared" si="22"/>
        <v>-</v>
      </c>
    </row>
    <row r="1315" spans="1:5" ht="16.5" customHeight="1">
      <c r="A1315" s="56">
        <v>2210203</v>
      </c>
      <c r="B1315" s="61" t="s">
        <v>1077</v>
      </c>
      <c r="C1315" s="61">
        <v>308</v>
      </c>
      <c r="D1315" s="61">
        <v>227</v>
      </c>
      <c r="E1315" s="143">
        <f t="shared" si="22"/>
        <v>1.3568281938325992</v>
      </c>
    </row>
    <row r="1316" spans="1:5" ht="16.5" customHeight="1">
      <c r="A1316" s="56">
        <v>22103</v>
      </c>
      <c r="B1316" s="61" t="s">
        <v>1078</v>
      </c>
      <c r="C1316" s="61">
        <f>SUM(C1317:C1319)</f>
        <v>15000</v>
      </c>
      <c r="D1316" s="61">
        <v>0</v>
      </c>
      <c r="E1316" s="143" t="str">
        <f t="shared" si="22"/>
        <v>-</v>
      </c>
    </row>
    <row r="1317" spans="1:5" ht="16.5" customHeight="1">
      <c r="A1317" s="56">
        <v>2210301</v>
      </c>
      <c r="B1317" s="61" t="s">
        <v>1079</v>
      </c>
      <c r="C1317" s="61">
        <v>0</v>
      </c>
      <c r="D1317" s="61">
        <v>0</v>
      </c>
      <c r="E1317" s="143" t="str">
        <f t="shared" si="22"/>
        <v>-</v>
      </c>
    </row>
    <row r="1318" spans="1:5" ht="16.5" customHeight="1">
      <c r="A1318" s="56">
        <v>2210302</v>
      </c>
      <c r="B1318" s="61" t="s">
        <v>1080</v>
      </c>
      <c r="C1318" s="61">
        <v>0</v>
      </c>
      <c r="D1318" s="61"/>
      <c r="E1318" s="143" t="str">
        <f t="shared" si="22"/>
        <v>-</v>
      </c>
    </row>
    <row r="1319" spans="1:5" ht="16.5" customHeight="1">
      <c r="A1319" s="56">
        <v>2210399</v>
      </c>
      <c r="B1319" s="61" t="s">
        <v>1081</v>
      </c>
      <c r="C1319" s="61">
        <v>15000</v>
      </c>
      <c r="D1319" s="61">
        <v>0</v>
      </c>
      <c r="E1319" s="143" t="str">
        <f t="shared" si="22"/>
        <v>-</v>
      </c>
    </row>
    <row r="1320" spans="1:5" ht="16.5" customHeight="1">
      <c r="A1320" s="56">
        <v>222</v>
      </c>
      <c r="B1320" s="61" t="s">
        <v>1082</v>
      </c>
      <c r="C1320" s="61">
        <f>SUM(C1321,C1336,C1350,C1356,C1362)</f>
        <v>1422</v>
      </c>
      <c r="D1320" s="61">
        <v>942</v>
      </c>
      <c r="E1320" s="143">
        <f t="shared" si="22"/>
        <v>1.5095541401273886</v>
      </c>
    </row>
    <row r="1321" spans="1:5" ht="16.5" customHeight="1">
      <c r="A1321" s="56">
        <v>22201</v>
      </c>
      <c r="B1321" s="61" t="s">
        <v>1083</v>
      </c>
      <c r="C1321" s="61">
        <f>SUM(C1322:C1335)</f>
        <v>1422</v>
      </c>
      <c r="D1321" s="61">
        <v>942</v>
      </c>
      <c r="E1321" s="143">
        <f t="shared" si="22"/>
        <v>1.5095541401273886</v>
      </c>
    </row>
    <row r="1322" spans="1:5" ht="16.5" customHeight="1">
      <c r="A1322" s="56">
        <v>2220101</v>
      </c>
      <c r="B1322" s="61" t="s">
        <v>59</v>
      </c>
      <c r="C1322" s="61">
        <v>0</v>
      </c>
      <c r="D1322" s="61">
        <v>453</v>
      </c>
      <c r="E1322" s="143">
        <f t="shared" si="22"/>
        <v>0</v>
      </c>
    </row>
    <row r="1323" spans="1:5" ht="16.5" customHeight="1">
      <c r="A1323" s="56">
        <v>2220102</v>
      </c>
      <c r="B1323" s="61" t="s">
        <v>60</v>
      </c>
      <c r="C1323" s="61">
        <v>24</v>
      </c>
      <c r="D1323" s="61">
        <v>0</v>
      </c>
      <c r="E1323" s="143" t="str">
        <f t="shared" si="22"/>
        <v>-</v>
      </c>
    </row>
    <row r="1324" spans="1:5" ht="16.5" customHeight="1">
      <c r="A1324" s="56">
        <v>2220103</v>
      </c>
      <c r="B1324" s="61" t="s">
        <v>61</v>
      </c>
      <c r="C1324" s="61">
        <v>0</v>
      </c>
      <c r="D1324" s="61">
        <v>0</v>
      </c>
      <c r="E1324" s="143" t="str">
        <f t="shared" si="22"/>
        <v>-</v>
      </c>
    </row>
    <row r="1325" spans="1:5" ht="16.5" customHeight="1">
      <c r="A1325" s="56">
        <v>2220104</v>
      </c>
      <c r="B1325" s="61" t="s">
        <v>1084</v>
      </c>
      <c r="C1325" s="61">
        <v>0</v>
      </c>
      <c r="D1325" s="61">
        <v>0</v>
      </c>
      <c r="E1325" s="143" t="str">
        <f t="shared" si="22"/>
        <v>-</v>
      </c>
    </row>
    <row r="1326" spans="1:5" ht="16.5" customHeight="1">
      <c r="A1326" s="56">
        <v>2220105</v>
      </c>
      <c r="B1326" s="61" t="s">
        <v>1085</v>
      </c>
      <c r="C1326" s="61">
        <v>0</v>
      </c>
      <c r="D1326" s="61">
        <v>8</v>
      </c>
      <c r="E1326" s="143">
        <f t="shared" si="22"/>
        <v>0</v>
      </c>
    </row>
    <row r="1327" spans="1:5" ht="16.5" customHeight="1">
      <c r="A1327" s="56">
        <v>2220106</v>
      </c>
      <c r="B1327" s="61" t="s">
        <v>1086</v>
      </c>
      <c r="C1327" s="61">
        <v>0</v>
      </c>
      <c r="D1327" s="61">
        <v>0</v>
      </c>
      <c r="E1327" s="143" t="str">
        <f t="shared" si="22"/>
        <v>-</v>
      </c>
    </row>
    <row r="1328" spans="1:5" ht="16.5" customHeight="1">
      <c r="A1328" s="56">
        <v>2220107</v>
      </c>
      <c r="B1328" s="61" t="s">
        <v>1087</v>
      </c>
      <c r="C1328" s="61">
        <v>0</v>
      </c>
      <c r="D1328" s="61">
        <v>0</v>
      </c>
      <c r="E1328" s="143" t="str">
        <f t="shared" si="22"/>
        <v>-</v>
      </c>
    </row>
    <row r="1329" spans="1:5" ht="16.5" customHeight="1">
      <c r="A1329" s="56">
        <v>2220112</v>
      </c>
      <c r="B1329" s="61" t="s">
        <v>1088</v>
      </c>
      <c r="C1329" s="61">
        <v>0</v>
      </c>
      <c r="D1329" s="61">
        <v>0</v>
      </c>
      <c r="E1329" s="143" t="str">
        <f t="shared" si="22"/>
        <v>-</v>
      </c>
    </row>
    <row r="1330" spans="1:5" ht="16.5" customHeight="1">
      <c r="A1330" s="56">
        <v>2220113</v>
      </c>
      <c r="B1330" s="61" t="s">
        <v>1089</v>
      </c>
      <c r="C1330" s="61">
        <v>0</v>
      </c>
      <c r="D1330" s="61">
        <v>0</v>
      </c>
      <c r="E1330" s="143" t="str">
        <f t="shared" si="22"/>
        <v>-</v>
      </c>
    </row>
    <row r="1331" spans="1:5" ht="16.5" customHeight="1">
      <c r="A1331" s="56">
        <v>2220114</v>
      </c>
      <c r="B1331" s="61" t="s">
        <v>1090</v>
      </c>
      <c r="C1331" s="61">
        <v>0</v>
      </c>
      <c r="D1331" s="61">
        <v>0</v>
      </c>
      <c r="E1331" s="143" t="str">
        <f t="shared" si="22"/>
        <v>-</v>
      </c>
    </row>
    <row r="1332" spans="1:5" ht="16.5" customHeight="1">
      <c r="A1332" s="56">
        <v>2220115</v>
      </c>
      <c r="B1332" s="61" t="s">
        <v>1091</v>
      </c>
      <c r="C1332" s="61">
        <v>1107</v>
      </c>
      <c r="D1332" s="61">
        <v>11</v>
      </c>
      <c r="E1332" s="143">
        <f t="shared" si="22"/>
        <v>100.63636363636364</v>
      </c>
    </row>
    <row r="1333" spans="1:5" ht="16.5" customHeight="1">
      <c r="A1333" s="56">
        <v>2220118</v>
      </c>
      <c r="B1333" s="61" t="s">
        <v>1092</v>
      </c>
      <c r="C1333" s="61">
        <v>0</v>
      </c>
      <c r="D1333" s="61">
        <v>0</v>
      </c>
      <c r="E1333" s="143" t="str">
        <f t="shared" si="22"/>
        <v>-</v>
      </c>
    </row>
    <row r="1334" spans="1:5" ht="16.5" customHeight="1">
      <c r="A1334" s="56">
        <v>2220150</v>
      </c>
      <c r="B1334" s="61" t="s">
        <v>68</v>
      </c>
      <c r="C1334" s="61">
        <v>0</v>
      </c>
      <c r="D1334" s="61">
        <v>0</v>
      </c>
      <c r="E1334" s="143" t="str">
        <f t="shared" si="22"/>
        <v>-</v>
      </c>
    </row>
    <row r="1335" spans="1:5" ht="16.5" customHeight="1">
      <c r="A1335" s="56">
        <v>2220199</v>
      </c>
      <c r="B1335" s="61" t="s">
        <v>1093</v>
      </c>
      <c r="C1335" s="61">
        <v>291</v>
      </c>
      <c r="D1335" s="61">
        <v>470</v>
      </c>
      <c r="E1335" s="143">
        <f t="shared" si="22"/>
        <v>0.6191489361702127</v>
      </c>
    </row>
    <row r="1336" spans="1:5" ht="16.5" customHeight="1">
      <c r="A1336" s="56">
        <v>22202</v>
      </c>
      <c r="B1336" s="61" t="s">
        <v>1094</v>
      </c>
      <c r="C1336" s="61">
        <f>SUM(C1337:C1349)</f>
        <v>0</v>
      </c>
      <c r="D1336" s="61">
        <v>0</v>
      </c>
      <c r="E1336" s="143" t="str">
        <f t="shared" si="22"/>
        <v>-</v>
      </c>
    </row>
    <row r="1337" spans="1:5" ht="16.5" customHeight="1">
      <c r="A1337" s="56">
        <v>2220201</v>
      </c>
      <c r="B1337" s="61" t="s">
        <v>59</v>
      </c>
      <c r="C1337" s="61">
        <v>0</v>
      </c>
      <c r="D1337" s="61">
        <v>0</v>
      </c>
      <c r="E1337" s="143" t="str">
        <f t="shared" si="22"/>
        <v>-</v>
      </c>
    </row>
    <row r="1338" spans="1:5" ht="16.5" customHeight="1">
      <c r="A1338" s="56">
        <v>2220202</v>
      </c>
      <c r="B1338" s="61" t="s">
        <v>60</v>
      </c>
      <c r="C1338" s="61">
        <v>0</v>
      </c>
      <c r="D1338" s="61">
        <v>0</v>
      </c>
      <c r="E1338" s="143" t="str">
        <f t="shared" si="22"/>
        <v>-</v>
      </c>
    </row>
    <row r="1339" spans="1:5" ht="16.5" customHeight="1">
      <c r="A1339" s="56">
        <v>2220203</v>
      </c>
      <c r="B1339" s="61" t="s">
        <v>61</v>
      </c>
      <c r="C1339" s="61">
        <v>0</v>
      </c>
      <c r="D1339" s="61">
        <v>0</v>
      </c>
      <c r="E1339" s="143" t="str">
        <f t="shared" si="22"/>
        <v>-</v>
      </c>
    </row>
    <row r="1340" spans="1:5" ht="16.5" customHeight="1">
      <c r="A1340" s="56">
        <v>2220204</v>
      </c>
      <c r="B1340" s="61" t="s">
        <v>1095</v>
      </c>
      <c r="C1340" s="61">
        <v>0</v>
      </c>
      <c r="D1340" s="61">
        <v>0</v>
      </c>
      <c r="E1340" s="143" t="str">
        <f t="shared" si="22"/>
        <v>-</v>
      </c>
    </row>
    <row r="1341" spans="1:5" ht="16.5" customHeight="1">
      <c r="A1341" s="56">
        <v>2220205</v>
      </c>
      <c r="B1341" s="61" t="s">
        <v>1096</v>
      </c>
      <c r="C1341" s="61">
        <v>0</v>
      </c>
      <c r="D1341" s="61">
        <v>0</v>
      </c>
      <c r="E1341" s="143" t="str">
        <f t="shared" si="22"/>
        <v>-</v>
      </c>
    </row>
    <row r="1342" spans="1:5" ht="16.5" customHeight="1">
      <c r="A1342" s="56">
        <v>2220206</v>
      </c>
      <c r="B1342" s="61" t="s">
        <v>1097</v>
      </c>
      <c r="C1342" s="61">
        <v>0</v>
      </c>
      <c r="D1342" s="61">
        <v>0</v>
      </c>
      <c r="E1342" s="143" t="str">
        <f t="shared" si="22"/>
        <v>-</v>
      </c>
    </row>
    <row r="1343" spans="1:5" ht="16.5" customHeight="1">
      <c r="A1343" s="56">
        <v>2220207</v>
      </c>
      <c r="B1343" s="61" t="s">
        <v>1098</v>
      </c>
      <c r="C1343" s="61">
        <v>0</v>
      </c>
      <c r="D1343" s="61">
        <v>0</v>
      </c>
      <c r="E1343" s="143" t="str">
        <f t="shared" si="22"/>
        <v>-</v>
      </c>
    </row>
    <row r="1344" spans="1:5" ht="16.5" customHeight="1">
      <c r="A1344" s="56">
        <v>2220209</v>
      </c>
      <c r="B1344" s="61" t="s">
        <v>1099</v>
      </c>
      <c r="C1344" s="61">
        <v>0</v>
      </c>
      <c r="D1344" s="61">
        <v>0</v>
      </c>
      <c r="E1344" s="143" t="str">
        <f t="shared" si="22"/>
        <v>-</v>
      </c>
    </row>
    <row r="1345" spans="1:5" ht="16.5" customHeight="1">
      <c r="A1345" s="56">
        <v>2220210</v>
      </c>
      <c r="B1345" s="61" t="s">
        <v>1100</v>
      </c>
      <c r="C1345" s="61">
        <v>0</v>
      </c>
      <c r="D1345" s="61">
        <v>0</v>
      </c>
      <c r="E1345" s="143" t="str">
        <f t="shared" si="22"/>
        <v>-</v>
      </c>
    </row>
    <row r="1346" spans="1:5" ht="16.5" customHeight="1">
      <c r="A1346" s="56">
        <v>2220211</v>
      </c>
      <c r="B1346" s="61" t="s">
        <v>1101</v>
      </c>
      <c r="C1346" s="61">
        <v>0</v>
      </c>
      <c r="D1346" s="61">
        <v>0</v>
      </c>
      <c r="E1346" s="143" t="str">
        <f t="shared" si="22"/>
        <v>-</v>
      </c>
    </row>
    <row r="1347" spans="1:5" ht="16.5" customHeight="1">
      <c r="A1347" s="56">
        <v>2220212</v>
      </c>
      <c r="B1347" s="61" t="s">
        <v>1102</v>
      </c>
      <c r="C1347" s="61">
        <v>0</v>
      </c>
      <c r="D1347" s="61">
        <v>0</v>
      </c>
      <c r="E1347" s="143" t="str">
        <f t="shared" si="22"/>
        <v>-</v>
      </c>
    </row>
    <row r="1348" spans="1:5" ht="16.5" customHeight="1">
      <c r="A1348" s="56">
        <v>2220250</v>
      </c>
      <c r="B1348" s="61" t="s">
        <v>68</v>
      </c>
      <c r="C1348" s="61">
        <v>0</v>
      </c>
      <c r="D1348" s="61">
        <v>0</v>
      </c>
      <c r="E1348" s="143" t="str">
        <f t="shared" si="22"/>
        <v>-</v>
      </c>
    </row>
    <row r="1349" spans="1:5" ht="16.5" customHeight="1">
      <c r="A1349" s="56">
        <v>2220299</v>
      </c>
      <c r="B1349" s="61" t="s">
        <v>1103</v>
      </c>
      <c r="C1349" s="61">
        <v>0</v>
      </c>
      <c r="D1349" s="61">
        <v>0</v>
      </c>
      <c r="E1349" s="143" t="str">
        <f aca="true" t="shared" si="23" ref="E1349:E1392">IF(D1349=0,"-",C1349/D1349)</f>
        <v>-</v>
      </c>
    </row>
    <row r="1350" spans="1:5" ht="16.5" customHeight="1">
      <c r="A1350" s="56">
        <v>22203</v>
      </c>
      <c r="B1350" s="61" t="s">
        <v>1104</v>
      </c>
      <c r="C1350" s="61">
        <f>SUM(C1351:C1355)</f>
        <v>0</v>
      </c>
      <c r="D1350" s="61">
        <v>0</v>
      </c>
      <c r="E1350" s="143" t="str">
        <f t="shared" si="23"/>
        <v>-</v>
      </c>
    </row>
    <row r="1351" spans="1:5" ht="16.5" customHeight="1">
      <c r="A1351" s="56">
        <v>2220301</v>
      </c>
      <c r="B1351" s="61" t="s">
        <v>1105</v>
      </c>
      <c r="C1351" s="61">
        <v>0</v>
      </c>
      <c r="D1351" s="61">
        <v>0</v>
      </c>
      <c r="E1351" s="143" t="str">
        <f t="shared" si="23"/>
        <v>-</v>
      </c>
    </row>
    <row r="1352" spans="1:5" ht="16.5" customHeight="1">
      <c r="A1352" s="56">
        <v>2220302</v>
      </c>
      <c r="B1352" s="61" t="s">
        <v>1106</v>
      </c>
      <c r="C1352" s="61">
        <v>0</v>
      </c>
      <c r="D1352" s="61">
        <v>0</v>
      </c>
      <c r="E1352" s="143" t="str">
        <f t="shared" si="23"/>
        <v>-</v>
      </c>
    </row>
    <row r="1353" spans="1:5" ht="16.5" customHeight="1">
      <c r="A1353" s="56">
        <v>2220303</v>
      </c>
      <c r="B1353" s="61" t="s">
        <v>1107</v>
      </c>
      <c r="C1353" s="61">
        <v>0</v>
      </c>
      <c r="D1353" s="61">
        <v>0</v>
      </c>
      <c r="E1353" s="143" t="str">
        <f t="shared" si="23"/>
        <v>-</v>
      </c>
    </row>
    <row r="1354" spans="1:5" ht="16.5" customHeight="1">
      <c r="A1354" s="56">
        <v>2220304</v>
      </c>
      <c r="B1354" s="61" t="s">
        <v>1108</v>
      </c>
      <c r="C1354" s="61">
        <v>0</v>
      </c>
      <c r="D1354" s="61">
        <v>0</v>
      </c>
      <c r="E1354" s="143" t="str">
        <f t="shared" si="23"/>
        <v>-</v>
      </c>
    </row>
    <row r="1355" spans="1:5" ht="16.5" customHeight="1">
      <c r="A1355" s="56">
        <v>2220399</v>
      </c>
      <c r="B1355" s="61" t="s">
        <v>1109</v>
      </c>
      <c r="C1355" s="61">
        <v>0</v>
      </c>
      <c r="D1355" s="61">
        <v>0</v>
      </c>
      <c r="E1355" s="143" t="str">
        <f t="shared" si="23"/>
        <v>-</v>
      </c>
    </row>
    <row r="1356" spans="1:5" ht="16.5" customHeight="1">
      <c r="A1356" s="56">
        <v>22204</v>
      </c>
      <c r="B1356" s="61" t="s">
        <v>1110</v>
      </c>
      <c r="C1356" s="61">
        <f>SUM(C1357:C1361)</f>
        <v>0</v>
      </c>
      <c r="D1356" s="61">
        <v>0</v>
      </c>
      <c r="E1356" s="143" t="str">
        <f t="shared" si="23"/>
        <v>-</v>
      </c>
    </row>
    <row r="1357" spans="1:5" ht="16.5" customHeight="1">
      <c r="A1357" s="56">
        <v>2220401</v>
      </c>
      <c r="B1357" s="61" t="s">
        <v>1111</v>
      </c>
      <c r="C1357" s="61">
        <v>0</v>
      </c>
      <c r="D1357" s="61">
        <v>0</v>
      </c>
      <c r="E1357" s="143" t="str">
        <f t="shared" si="23"/>
        <v>-</v>
      </c>
    </row>
    <row r="1358" spans="1:5" ht="16.5" customHeight="1">
      <c r="A1358" s="56">
        <v>2220402</v>
      </c>
      <c r="B1358" s="61" t="s">
        <v>1112</v>
      </c>
      <c r="C1358" s="61">
        <v>0</v>
      </c>
      <c r="D1358" s="61">
        <v>0</v>
      </c>
      <c r="E1358" s="143" t="str">
        <f t="shared" si="23"/>
        <v>-</v>
      </c>
    </row>
    <row r="1359" spans="1:5" ht="16.5" customHeight="1">
      <c r="A1359" s="56">
        <v>2220403</v>
      </c>
      <c r="B1359" s="61" t="s">
        <v>1113</v>
      </c>
      <c r="C1359" s="61">
        <v>0</v>
      </c>
      <c r="D1359" s="61">
        <v>0</v>
      </c>
      <c r="E1359" s="143" t="str">
        <f t="shared" si="23"/>
        <v>-</v>
      </c>
    </row>
    <row r="1360" spans="1:5" ht="16.5" customHeight="1">
      <c r="A1360" s="56">
        <v>2220404</v>
      </c>
      <c r="B1360" s="61" t="s">
        <v>1114</v>
      </c>
      <c r="C1360" s="61">
        <v>0</v>
      </c>
      <c r="D1360" s="61">
        <v>0</v>
      </c>
      <c r="E1360" s="143" t="str">
        <f t="shared" si="23"/>
        <v>-</v>
      </c>
    </row>
    <row r="1361" spans="1:5" ht="16.5" customHeight="1">
      <c r="A1361" s="56">
        <v>2220499</v>
      </c>
      <c r="B1361" s="61" t="s">
        <v>1115</v>
      </c>
      <c r="C1361" s="61">
        <v>0</v>
      </c>
      <c r="D1361" s="61">
        <v>0</v>
      </c>
      <c r="E1361" s="143" t="str">
        <f t="shared" si="23"/>
        <v>-</v>
      </c>
    </row>
    <row r="1362" spans="1:5" ht="16.5" customHeight="1">
      <c r="A1362" s="56">
        <v>22205</v>
      </c>
      <c r="B1362" s="61" t="s">
        <v>1116</v>
      </c>
      <c r="C1362" s="61">
        <f>SUM(C1363:C1373)</f>
        <v>0</v>
      </c>
      <c r="D1362" s="61">
        <v>0</v>
      </c>
      <c r="E1362" s="143" t="str">
        <f t="shared" si="23"/>
        <v>-</v>
      </c>
    </row>
    <row r="1363" spans="1:5" ht="16.5" customHeight="1">
      <c r="A1363" s="56">
        <v>2220501</v>
      </c>
      <c r="B1363" s="61" t="s">
        <v>1117</v>
      </c>
      <c r="C1363" s="61">
        <v>0</v>
      </c>
      <c r="D1363" s="61">
        <v>0</v>
      </c>
      <c r="E1363" s="143" t="str">
        <f t="shared" si="23"/>
        <v>-</v>
      </c>
    </row>
    <row r="1364" spans="1:5" ht="16.5" customHeight="1">
      <c r="A1364" s="56">
        <v>2220502</v>
      </c>
      <c r="B1364" s="61" t="s">
        <v>1118</v>
      </c>
      <c r="C1364" s="61">
        <v>0</v>
      </c>
      <c r="D1364" s="61">
        <v>0</v>
      </c>
      <c r="E1364" s="143" t="str">
        <f t="shared" si="23"/>
        <v>-</v>
      </c>
    </row>
    <row r="1365" spans="1:5" ht="16.5" customHeight="1">
      <c r="A1365" s="56">
        <v>2220503</v>
      </c>
      <c r="B1365" s="61" t="s">
        <v>1119</v>
      </c>
      <c r="C1365" s="61">
        <v>0</v>
      </c>
      <c r="D1365" s="61">
        <v>0</v>
      </c>
      <c r="E1365" s="143" t="str">
        <f t="shared" si="23"/>
        <v>-</v>
      </c>
    </row>
    <row r="1366" spans="1:5" ht="16.5" customHeight="1">
      <c r="A1366" s="56">
        <v>2220504</v>
      </c>
      <c r="B1366" s="61" t="s">
        <v>1120</v>
      </c>
      <c r="C1366" s="61">
        <v>0</v>
      </c>
      <c r="D1366" s="61">
        <v>0</v>
      </c>
      <c r="E1366" s="143" t="str">
        <f t="shared" si="23"/>
        <v>-</v>
      </c>
    </row>
    <row r="1367" spans="1:5" ht="16.5" customHeight="1">
      <c r="A1367" s="56">
        <v>2220505</v>
      </c>
      <c r="B1367" s="61" t="s">
        <v>1121</v>
      </c>
      <c r="C1367" s="61">
        <v>0</v>
      </c>
      <c r="D1367" s="61">
        <v>0</v>
      </c>
      <c r="E1367" s="143" t="str">
        <f t="shared" si="23"/>
        <v>-</v>
      </c>
    </row>
    <row r="1368" spans="1:5" ht="16.5" customHeight="1">
      <c r="A1368" s="56">
        <v>2220506</v>
      </c>
      <c r="B1368" s="61" t="s">
        <v>1122</v>
      </c>
      <c r="C1368" s="61">
        <v>0</v>
      </c>
      <c r="D1368" s="61">
        <v>0</v>
      </c>
      <c r="E1368" s="143" t="str">
        <f t="shared" si="23"/>
        <v>-</v>
      </c>
    </row>
    <row r="1369" spans="1:5" ht="16.5" customHeight="1">
      <c r="A1369" s="56">
        <v>2220507</v>
      </c>
      <c r="B1369" s="61" t="s">
        <v>1123</v>
      </c>
      <c r="C1369" s="61">
        <v>0</v>
      </c>
      <c r="D1369" s="61">
        <v>0</v>
      </c>
      <c r="E1369" s="143" t="str">
        <f t="shared" si="23"/>
        <v>-</v>
      </c>
    </row>
    <row r="1370" spans="1:5" ht="16.5" customHeight="1">
      <c r="A1370" s="56">
        <v>2220508</v>
      </c>
      <c r="B1370" s="61" t="s">
        <v>1124</v>
      </c>
      <c r="C1370" s="61">
        <v>0</v>
      </c>
      <c r="D1370" s="61">
        <v>0</v>
      </c>
      <c r="E1370" s="143" t="str">
        <f t="shared" si="23"/>
        <v>-</v>
      </c>
    </row>
    <row r="1371" spans="1:5" ht="16.5" customHeight="1">
      <c r="A1371" s="56">
        <v>2220509</v>
      </c>
      <c r="B1371" s="61" t="s">
        <v>1125</v>
      </c>
      <c r="C1371" s="61">
        <v>0</v>
      </c>
      <c r="D1371" s="61">
        <v>0</v>
      </c>
      <c r="E1371" s="143" t="str">
        <f t="shared" si="23"/>
        <v>-</v>
      </c>
    </row>
    <row r="1372" spans="1:5" ht="16.5" customHeight="1">
      <c r="A1372" s="56">
        <v>2220510</v>
      </c>
      <c r="B1372" s="61" t="s">
        <v>1126</v>
      </c>
      <c r="C1372" s="61">
        <v>0</v>
      </c>
      <c r="D1372" s="61">
        <v>0</v>
      </c>
      <c r="E1372" s="143" t="str">
        <f t="shared" si="23"/>
        <v>-</v>
      </c>
    </row>
    <row r="1373" spans="1:5" ht="16.5" customHeight="1">
      <c r="A1373" s="56">
        <v>2220599</v>
      </c>
      <c r="B1373" s="61" t="s">
        <v>1127</v>
      </c>
      <c r="C1373" s="61">
        <v>0</v>
      </c>
      <c r="D1373" s="61">
        <v>0</v>
      </c>
      <c r="E1373" s="143" t="str">
        <f t="shared" si="23"/>
        <v>-</v>
      </c>
    </row>
    <row r="1374" spans="1:5" ht="16.5" customHeight="1">
      <c r="A1374" s="56">
        <v>229</v>
      </c>
      <c r="B1374" s="61" t="s">
        <v>1128</v>
      </c>
      <c r="C1374" s="61">
        <f>C1375</f>
        <v>367</v>
      </c>
      <c r="D1374" s="61">
        <v>233</v>
      </c>
      <c r="E1374" s="143">
        <f t="shared" si="23"/>
        <v>1.5751072961373391</v>
      </c>
    </row>
    <row r="1375" spans="1:5" ht="16.5" customHeight="1">
      <c r="A1375" s="56">
        <v>22999</v>
      </c>
      <c r="B1375" s="61" t="s">
        <v>1129</v>
      </c>
      <c r="C1375" s="61">
        <f>C1376</f>
        <v>367</v>
      </c>
      <c r="D1375" s="61">
        <v>233</v>
      </c>
      <c r="E1375" s="143">
        <f t="shared" si="23"/>
        <v>1.5751072961373391</v>
      </c>
    </row>
    <row r="1376" spans="1:5" ht="16.5" customHeight="1">
      <c r="A1376" s="56">
        <v>2299901</v>
      </c>
      <c r="B1376" s="61" t="s">
        <v>1130</v>
      </c>
      <c r="C1376" s="61">
        <v>367</v>
      </c>
      <c r="D1376" s="61">
        <v>233</v>
      </c>
      <c r="E1376" s="143">
        <f t="shared" si="23"/>
        <v>1.5751072961373391</v>
      </c>
    </row>
    <row r="1377" spans="1:5" ht="16.5" customHeight="1">
      <c r="A1377" s="56">
        <v>232</v>
      </c>
      <c r="B1377" s="61" t="s">
        <v>1131</v>
      </c>
      <c r="C1377" s="61">
        <f>SUM(C1378,C1379,C1384)</f>
        <v>10365</v>
      </c>
      <c r="D1377" s="61">
        <v>2073</v>
      </c>
      <c r="E1377" s="143">
        <f t="shared" si="23"/>
        <v>5</v>
      </c>
    </row>
    <row r="1378" spans="1:5" ht="16.5" customHeight="1">
      <c r="A1378" s="56">
        <v>23201</v>
      </c>
      <c r="B1378" s="61" t="s">
        <v>1132</v>
      </c>
      <c r="C1378" s="61">
        <v>0</v>
      </c>
      <c r="D1378" s="61">
        <v>0</v>
      </c>
      <c r="E1378" s="143" t="str">
        <f t="shared" si="23"/>
        <v>-</v>
      </c>
    </row>
    <row r="1379" spans="1:5" ht="16.5" customHeight="1">
      <c r="A1379" s="56">
        <v>23202</v>
      </c>
      <c r="B1379" s="61" t="s">
        <v>1133</v>
      </c>
      <c r="C1379" s="61">
        <f>SUM(C1380:C1383)</f>
        <v>0</v>
      </c>
      <c r="D1379" s="61">
        <v>0</v>
      </c>
      <c r="E1379" s="143" t="str">
        <f t="shared" si="23"/>
        <v>-</v>
      </c>
    </row>
    <row r="1380" spans="1:5" ht="16.5" customHeight="1">
      <c r="A1380" s="56">
        <v>2320201</v>
      </c>
      <c r="B1380" s="61" t="s">
        <v>1134</v>
      </c>
      <c r="C1380" s="61">
        <v>0</v>
      </c>
      <c r="D1380" s="61"/>
      <c r="E1380" s="143" t="str">
        <f t="shared" si="23"/>
        <v>-</v>
      </c>
    </row>
    <row r="1381" spans="1:5" ht="16.5" customHeight="1">
      <c r="A1381" s="56">
        <v>2320202</v>
      </c>
      <c r="B1381" s="61" t="s">
        <v>1135</v>
      </c>
      <c r="C1381" s="61">
        <v>0</v>
      </c>
      <c r="D1381" s="61"/>
      <c r="E1381" s="143" t="str">
        <f t="shared" si="23"/>
        <v>-</v>
      </c>
    </row>
    <row r="1382" spans="1:5" ht="16.5" customHeight="1">
      <c r="A1382" s="56">
        <v>2320203</v>
      </c>
      <c r="B1382" s="61" t="s">
        <v>1136</v>
      </c>
      <c r="C1382" s="61">
        <v>0</v>
      </c>
      <c r="D1382" s="61"/>
      <c r="E1382" s="143" t="str">
        <f t="shared" si="23"/>
        <v>-</v>
      </c>
    </row>
    <row r="1383" spans="1:5" ht="16.5" customHeight="1">
      <c r="A1383" s="56">
        <v>2320299</v>
      </c>
      <c r="B1383" s="61" t="s">
        <v>1137</v>
      </c>
      <c r="C1383" s="61">
        <v>0</v>
      </c>
      <c r="D1383" s="61"/>
      <c r="E1383" s="143" t="str">
        <f t="shared" si="23"/>
        <v>-</v>
      </c>
    </row>
    <row r="1384" spans="1:5" ht="16.5" customHeight="1">
      <c r="A1384" s="56">
        <v>23203</v>
      </c>
      <c r="B1384" s="61" t="s">
        <v>1138</v>
      </c>
      <c r="C1384" s="61">
        <f>SUM(C1385:C1388)</f>
        <v>10365</v>
      </c>
      <c r="D1384" s="61">
        <v>2073</v>
      </c>
      <c r="E1384" s="143">
        <f t="shared" si="23"/>
        <v>5</v>
      </c>
    </row>
    <row r="1385" spans="1:5" ht="16.5" customHeight="1">
      <c r="A1385" s="56">
        <v>2320301</v>
      </c>
      <c r="B1385" s="61" t="s">
        <v>1139</v>
      </c>
      <c r="C1385" s="61">
        <v>10365</v>
      </c>
      <c r="D1385" s="61">
        <v>2073</v>
      </c>
      <c r="E1385" s="143">
        <f t="shared" si="23"/>
        <v>5</v>
      </c>
    </row>
    <row r="1386" spans="1:5" ht="16.5" customHeight="1">
      <c r="A1386" s="56">
        <v>2320302</v>
      </c>
      <c r="B1386" s="61" t="s">
        <v>1140</v>
      </c>
      <c r="C1386" s="61">
        <v>0</v>
      </c>
      <c r="D1386" s="61"/>
      <c r="E1386" s="143" t="str">
        <f t="shared" si="23"/>
        <v>-</v>
      </c>
    </row>
    <row r="1387" spans="1:5" ht="16.5" customHeight="1">
      <c r="A1387" s="56">
        <v>2320303</v>
      </c>
      <c r="B1387" s="61" t="s">
        <v>1141</v>
      </c>
      <c r="C1387" s="61">
        <v>0</v>
      </c>
      <c r="D1387" s="61"/>
      <c r="E1387" s="143" t="str">
        <f t="shared" si="23"/>
        <v>-</v>
      </c>
    </row>
    <row r="1388" spans="1:5" ht="16.5" customHeight="1">
      <c r="A1388" s="56">
        <v>2320304</v>
      </c>
      <c r="B1388" s="61" t="s">
        <v>1142</v>
      </c>
      <c r="C1388" s="61">
        <v>0</v>
      </c>
      <c r="D1388" s="61"/>
      <c r="E1388" s="143" t="str">
        <f t="shared" si="23"/>
        <v>-</v>
      </c>
    </row>
    <row r="1389" spans="1:5" ht="16.5" customHeight="1">
      <c r="A1389" s="56">
        <v>233</v>
      </c>
      <c r="B1389" s="61" t="s">
        <v>1143</v>
      </c>
      <c r="C1389" s="61">
        <f>C1390+C1391+C1392</f>
        <v>0</v>
      </c>
      <c r="D1389" s="61">
        <v>0</v>
      </c>
      <c r="E1389" s="143" t="str">
        <f t="shared" si="23"/>
        <v>-</v>
      </c>
    </row>
    <row r="1390" spans="1:5" ht="16.5" customHeight="1">
      <c r="A1390" s="56">
        <v>23301</v>
      </c>
      <c r="B1390" s="61" t="s">
        <v>1144</v>
      </c>
      <c r="C1390" s="61">
        <v>0</v>
      </c>
      <c r="D1390" s="61"/>
      <c r="E1390" s="143" t="str">
        <f t="shared" si="23"/>
        <v>-</v>
      </c>
    </row>
    <row r="1391" spans="1:5" ht="16.5" customHeight="1">
      <c r="A1391" s="56">
        <v>23302</v>
      </c>
      <c r="B1391" s="61" t="s">
        <v>1145</v>
      </c>
      <c r="C1391" s="61">
        <v>0</v>
      </c>
      <c r="D1391" s="61"/>
      <c r="E1391" s="143" t="str">
        <f t="shared" si="23"/>
        <v>-</v>
      </c>
    </row>
    <row r="1392" spans="1:5" ht="16.5" customHeight="1">
      <c r="A1392" s="56">
        <v>23303</v>
      </c>
      <c r="B1392" s="61" t="s">
        <v>1146</v>
      </c>
      <c r="C1392" s="61">
        <v>0</v>
      </c>
      <c r="D1392" s="61"/>
      <c r="E1392" s="143" t="str">
        <f t="shared" si="23"/>
        <v>-</v>
      </c>
    </row>
  </sheetData>
  <sheetProtection/>
  <mergeCells count="2">
    <mergeCell ref="A2:E2"/>
    <mergeCell ref="A3:E3"/>
  </mergeCells>
  <printOptions gridLines="1"/>
  <pageMargins left="0.75" right="0.75" top="1" bottom="1" header="0.5" footer="0.5"/>
  <pageSetup orientation="portrait" paperSize="9"/>
  <headerFooter scaleWithDoc="0"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06"/>
  <sheetViews>
    <sheetView showGridLines="0" showZeros="0" workbookViewId="0" topLeftCell="A1">
      <selection activeCell="E9" sqref="E9"/>
    </sheetView>
  </sheetViews>
  <sheetFormatPr defaultColWidth="12.125" defaultRowHeight="15" customHeight="1"/>
  <cols>
    <col min="1" max="1" width="8.625" style="41" customWidth="1"/>
    <col min="2" max="2" width="35.625" style="41" customWidth="1"/>
    <col min="3" max="8" width="13.00390625" style="41" customWidth="1"/>
    <col min="9" max="16384" width="12.125" style="41" customWidth="1"/>
  </cols>
  <sheetData>
    <row r="1" spans="1:8" ht="16.5" customHeight="1">
      <c r="A1" s="130" t="s">
        <v>1150</v>
      </c>
      <c r="B1" s="130"/>
      <c r="C1" s="130"/>
      <c r="D1" s="130"/>
      <c r="E1" s="130"/>
      <c r="F1" s="130"/>
      <c r="G1" s="130"/>
      <c r="H1" s="130"/>
    </row>
    <row r="2" spans="1:8" ht="34.5" customHeight="1">
      <c r="A2" s="47" t="s">
        <v>1151</v>
      </c>
      <c r="B2" s="47"/>
      <c r="C2" s="47"/>
      <c r="D2" s="47"/>
      <c r="E2" s="47"/>
      <c r="F2" s="47"/>
      <c r="G2" s="47"/>
      <c r="H2" s="47"/>
    </row>
    <row r="3" spans="1:8" ht="16.5" customHeight="1">
      <c r="A3" s="48" t="s">
        <v>52</v>
      </c>
      <c r="B3" s="48"/>
      <c r="C3" s="48"/>
      <c r="D3" s="48"/>
      <c r="E3" s="48"/>
      <c r="F3" s="48"/>
      <c r="G3" s="48"/>
      <c r="H3" s="48"/>
    </row>
    <row r="4" spans="1:8" ht="16.5" customHeight="1">
      <c r="A4" s="131" t="s">
        <v>1152</v>
      </c>
      <c r="B4" s="131" t="s">
        <v>54</v>
      </c>
      <c r="C4" s="56" t="s">
        <v>1153</v>
      </c>
      <c r="D4" s="56"/>
      <c r="E4" s="56"/>
      <c r="F4" s="56"/>
      <c r="G4" s="131" t="s">
        <v>1154</v>
      </c>
      <c r="H4" s="131" t="s">
        <v>1155</v>
      </c>
    </row>
    <row r="5" spans="1:8" ht="42" customHeight="1">
      <c r="A5" s="132"/>
      <c r="B5" s="132"/>
      <c r="C5" s="132" t="s">
        <v>1156</v>
      </c>
      <c r="D5" s="132" t="s">
        <v>1157</v>
      </c>
      <c r="E5" s="132" t="s">
        <v>1158</v>
      </c>
      <c r="F5" s="132" t="s">
        <v>1159</v>
      </c>
      <c r="G5" s="132"/>
      <c r="H5" s="132"/>
    </row>
    <row r="6" spans="1:8" ht="16.5" customHeight="1">
      <c r="A6" s="50" t="s">
        <v>1160</v>
      </c>
      <c r="B6" s="50" t="s">
        <v>1161</v>
      </c>
      <c r="C6" s="51">
        <f aca="true" t="shared" si="0" ref="C6:F6">SUM(C7:C15)</f>
        <v>169991</v>
      </c>
      <c r="D6" s="51">
        <f t="shared" si="0"/>
        <v>162727</v>
      </c>
      <c r="E6" s="51">
        <f t="shared" si="0"/>
        <v>7264</v>
      </c>
      <c r="F6" s="51">
        <f t="shared" si="0"/>
        <v>0</v>
      </c>
      <c r="G6" s="133"/>
      <c r="H6" s="133"/>
    </row>
    <row r="7" spans="1:8" ht="16.5" customHeight="1">
      <c r="A7" s="50" t="s">
        <v>1162</v>
      </c>
      <c r="B7" s="50" t="s">
        <v>1163</v>
      </c>
      <c r="C7" s="51">
        <f aca="true" t="shared" si="1" ref="C7:C15">SUM(D7,E7,F7)</f>
        <v>74452</v>
      </c>
      <c r="D7" s="51">
        <v>74452</v>
      </c>
      <c r="E7" s="51">
        <v>0</v>
      </c>
      <c r="F7" s="51">
        <v>0</v>
      </c>
      <c r="G7" s="133"/>
      <c r="H7" s="133"/>
    </row>
    <row r="8" spans="1:8" ht="16.5" customHeight="1">
      <c r="A8" s="50" t="s">
        <v>1164</v>
      </c>
      <c r="B8" s="50" t="s">
        <v>1165</v>
      </c>
      <c r="C8" s="51">
        <f t="shared" si="1"/>
        <v>34178</v>
      </c>
      <c r="D8" s="51">
        <v>34178</v>
      </c>
      <c r="E8" s="51">
        <v>0</v>
      </c>
      <c r="F8" s="51">
        <v>0</v>
      </c>
      <c r="G8" s="133"/>
      <c r="H8" s="133"/>
    </row>
    <row r="9" spans="1:8" ht="16.5" customHeight="1">
      <c r="A9" s="50" t="s">
        <v>1166</v>
      </c>
      <c r="B9" s="50" t="s">
        <v>1167</v>
      </c>
      <c r="C9" s="51">
        <f t="shared" si="1"/>
        <v>11932</v>
      </c>
      <c r="D9" s="51">
        <v>11932</v>
      </c>
      <c r="E9" s="51">
        <v>0</v>
      </c>
      <c r="F9" s="51">
        <v>0</v>
      </c>
      <c r="G9" s="133"/>
      <c r="H9" s="133"/>
    </row>
    <row r="10" spans="1:8" ht="16.5" customHeight="1">
      <c r="A10" s="50" t="s">
        <v>1168</v>
      </c>
      <c r="B10" s="50" t="s">
        <v>1169</v>
      </c>
      <c r="C10" s="51">
        <f t="shared" si="1"/>
        <v>10600</v>
      </c>
      <c r="D10" s="51">
        <v>10600</v>
      </c>
      <c r="E10" s="51">
        <v>0</v>
      </c>
      <c r="F10" s="51">
        <v>0</v>
      </c>
      <c r="G10" s="133"/>
      <c r="H10" s="133"/>
    </row>
    <row r="11" spans="1:8" ht="16.5" customHeight="1">
      <c r="A11" s="50" t="s">
        <v>1170</v>
      </c>
      <c r="B11" s="50" t="s">
        <v>1171</v>
      </c>
      <c r="C11" s="51">
        <f t="shared" si="1"/>
        <v>1373</v>
      </c>
      <c r="D11" s="51">
        <v>1373</v>
      </c>
      <c r="E11" s="51">
        <v>0</v>
      </c>
      <c r="F11" s="51">
        <v>0</v>
      </c>
      <c r="G11" s="133"/>
      <c r="H11" s="133"/>
    </row>
    <row r="12" spans="1:8" ht="16.5" customHeight="1">
      <c r="A12" s="50" t="s">
        <v>1172</v>
      </c>
      <c r="B12" s="50" t="s">
        <v>1173</v>
      </c>
      <c r="C12" s="51">
        <f t="shared" si="1"/>
        <v>16153</v>
      </c>
      <c r="D12" s="51">
        <v>16153</v>
      </c>
      <c r="E12" s="51">
        <v>0</v>
      </c>
      <c r="F12" s="51">
        <v>0</v>
      </c>
      <c r="G12" s="133"/>
      <c r="H12" s="133"/>
    </row>
    <row r="13" spans="1:8" ht="15" customHeight="1">
      <c r="A13" s="50">
        <v>30108</v>
      </c>
      <c r="B13" s="50" t="s">
        <v>1174</v>
      </c>
      <c r="C13" s="51">
        <f t="shared" si="1"/>
        <v>1139</v>
      </c>
      <c r="D13" s="51">
        <v>1139</v>
      </c>
      <c r="E13" s="51">
        <v>0</v>
      </c>
      <c r="F13" s="51">
        <v>0</v>
      </c>
      <c r="G13" s="134"/>
      <c r="H13" s="134"/>
    </row>
    <row r="14" spans="1:8" ht="15" customHeight="1">
      <c r="A14" s="50">
        <v>30109</v>
      </c>
      <c r="B14" s="50" t="s">
        <v>1175</v>
      </c>
      <c r="C14" s="51">
        <f t="shared" si="1"/>
        <v>345</v>
      </c>
      <c r="D14" s="51">
        <v>345</v>
      </c>
      <c r="E14" s="51">
        <v>0</v>
      </c>
      <c r="F14" s="51">
        <v>0</v>
      </c>
      <c r="G14" s="134"/>
      <c r="H14" s="134"/>
    </row>
    <row r="15" spans="1:8" ht="16.5" customHeight="1">
      <c r="A15" s="50">
        <v>30199</v>
      </c>
      <c r="B15" s="50" t="s">
        <v>1176</v>
      </c>
      <c r="C15" s="51">
        <f t="shared" si="1"/>
        <v>19819</v>
      </c>
      <c r="D15" s="51">
        <v>12555</v>
      </c>
      <c r="E15" s="51">
        <v>7264</v>
      </c>
      <c r="F15" s="51">
        <v>0</v>
      </c>
      <c r="G15" s="133"/>
      <c r="H15" s="133"/>
    </row>
    <row r="16" spans="1:8" ht="16.5" customHeight="1">
      <c r="A16" s="50" t="s">
        <v>1177</v>
      </c>
      <c r="B16" s="50" t="s">
        <v>1178</v>
      </c>
      <c r="C16" s="51">
        <f aca="true" t="shared" si="2" ref="C16:F16">SUM(C17:C43)</f>
        <v>221303</v>
      </c>
      <c r="D16" s="51">
        <f t="shared" si="2"/>
        <v>143007</v>
      </c>
      <c r="E16" s="51">
        <f t="shared" si="2"/>
        <v>78296</v>
      </c>
      <c r="F16" s="51">
        <f t="shared" si="2"/>
        <v>0</v>
      </c>
      <c r="G16" s="133"/>
      <c r="H16" s="133"/>
    </row>
    <row r="17" spans="1:8" ht="16.5" customHeight="1">
      <c r="A17" s="50" t="s">
        <v>1179</v>
      </c>
      <c r="B17" s="50" t="s">
        <v>1180</v>
      </c>
      <c r="C17" s="51">
        <f aca="true" t="shared" si="3" ref="C17:C43">SUM(D17,E17,F17)</f>
        <v>9241</v>
      </c>
      <c r="D17" s="51">
        <v>9241</v>
      </c>
      <c r="E17" s="51">
        <v>0</v>
      </c>
      <c r="F17" s="51">
        <v>0</v>
      </c>
      <c r="G17" s="133"/>
      <c r="H17" s="133"/>
    </row>
    <row r="18" spans="1:8" ht="16.5" customHeight="1">
      <c r="A18" s="50" t="s">
        <v>1181</v>
      </c>
      <c r="B18" s="50" t="s">
        <v>1182</v>
      </c>
      <c r="C18" s="51">
        <f t="shared" si="3"/>
        <v>4460</v>
      </c>
      <c r="D18" s="51">
        <v>4460</v>
      </c>
      <c r="E18" s="51">
        <v>0</v>
      </c>
      <c r="F18" s="51">
        <v>0</v>
      </c>
      <c r="G18" s="133"/>
      <c r="H18" s="133"/>
    </row>
    <row r="19" spans="1:8" ht="16.5" customHeight="1">
      <c r="A19" s="50" t="s">
        <v>1183</v>
      </c>
      <c r="B19" s="50" t="s">
        <v>1184</v>
      </c>
      <c r="C19" s="51">
        <f t="shared" si="3"/>
        <v>937</v>
      </c>
      <c r="D19" s="51">
        <v>937</v>
      </c>
      <c r="E19" s="51">
        <v>0</v>
      </c>
      <c r="F19" s="51">
        <v>0</v>
      </c>
      <c r="G19" s="133"/>
      <c r="H19" s="133"/>
    </row>
    <row r="20" spans="1:8" ht="16.5" customHeight="1">
      <c r="A20" s="50" t="s">
        <v>1185</v>
      </c>
      <c r="B20" s="50" t="s">
        <v>1186</v>
      </c>
      <c r="C20" s="51">
        <f t="shared" si="3"/>
        <v>128</v>
      </c>
      <c r="D20" s="51">
        <v>128</v>
      </c>
      <c r="E20" s="51">
        <v>0</v>
      </c>
      <c r="F20" s="51">
        <v>0</v>
      </c>
      <c r="G20" s="133"/>
      <c r="H20" s="133"/>
    </row>
    <row r="21" spans="1:8" ht="16.5" customHeight="1">
      <c r="A21" s="50" t="s">
        <v>1187</v>
      </c>
      <c r="B21" s="50" t="s">
        <v>1188</v>
      </c>
      <c r="C21" s="51">
        <f t="shared" si="3"/>
        <v>1710</v>
      </c>
      <c r="D21" s="51">
        <v>1710</v>
      </c>
      <c r="E21" s="51">
        <v>0</v>
      </c>
      <c r="F21" s="51">
        <v>0</v>
      </c>
      <c r="G21" s="133"/>
      <c r="H21" s="133"/>
    </row>
    <row r="22" spans="1:8" ht="16.5" customHeight="1">
      <c r="A22" s="50" t="s">
        <v>1189</v>
      </c>
      <c r="B22" s="50" t="s">
        <v>1190</v>
      </c>
      <c r="C22" s="51">
        <f t="shared" si="3"/>
        <v>6948</v>
      </c>
      <c r="D22" s="51">
        <v>6948</v>
      </c>
      <c r="E22" s="51">
        <v>0</v>
      </c>
      <c r="F22" s="51">
        <v>0</v>
      </c>
      <c r="G22" s="133"/>
      <c r="H22" s="133"/>
    </row>
    <row r="23" spans="1:8" ht="16.5" customHeight="1">
      <c r="A23" s="50" t="s">
        <v>1191</v>
      </c>
      <c r="B23" s="50" t="s">
        <v>1192</v>
      </c>
      <c r="C23" s="51">
        <f t="shared" si="3"/>
        <v>1388</v>
      </c>
      <c r="D23" s="51">
        <v>1388</v>
      </c>
      <c r="E23" s="51">
        <v>0</v>
      </c>
      <c r="F23" s="51">
        <v>0</v>
      </c>
      <c r="G23" s="133"/>
      <c r="H23" s="133"/>
    </row>
    <row r="24" spans="1:8" ht="16.5" customHeight="1">
      <c r="A24" s="50" t="s">
        <v>1193</v>
      </c>
      <c r="B24" s="50" t="s">
        <v>1194</v>
      </c>
      <c r="C24" s="51">
        <f t="shared" si="3"/>
        <v>704</v>
      </c>
      <c r="D24" s="51">
        <v>704</v>
      </c>
      <c r="E24" s="51">
        <v>0</v>
      </c>
      <c r="F24" s="51">
        <v>0</v>
      </c>
      <c r="G24" s="133"/>
      <c r="H24" s="133"/>
    </row>
    <row r="25" spans="1:8" ht="16.5" customHeight="1">
      <c r="A25" s="50" t="s">
        <v>1195</v>
      </c>
      <c r="B25" s="50" t="s">
        <v>1196</v>
      </c>
      <c r="C25" s="51">
        <f t="shared" si="3"/>
        <v>3831</v>
      </c>
      <c r="D25" s="51">
        <v>3831</v>
      </c>
      <c r="E25" s="51">
        <v>0</v>
      </c>
      <c r="F25" s="51">
        <v>0</v>
      </c>
      <c r="G25" s="133"/>
      <c r="H25" s="133"/>
    </row>
    <row r="26" spans="1:8" ht="16.5" customHeight="1">
      <c r="A26" s="50" t="s">
        <v>1197</v>
      </c>
      <c r="B26" s="50" t="s">
        <v>1198</v>
      </c>
      <c r="C26" s="51">
        <f t="shared" si="3"/>
        <v>5015</v>
      </c>
      <c r="D26" s="51">
        <v>5015</v>
      </c>
      <c r="E26" s="51">
        <v>0</v>
      </c>
      <c r="F26" s="51">
        <v>0</v>
      </c>
      <c r="G26" s="133"/>
      <c r="H26" s="133"/>
    </row>
    <row r="27" spans="1:8" ht="16.5" customHeight="1">
      <c r="A27" s="50" t="s">
        <v>1199</v>
      </c>
      <c r="B27" s="50" t="s">
        <v>1200</v>
      </c>
      <c r="C27" s="51">
        <f t="shared" si="3"/>
        <v>328</v>
      </c>
      <c r="D27" s="51">
        <v>328</v>
      </c>
      <c r="E27" s="51">
        <v>0</v>
      </c>
      <c r="F27" s="51">
        <v>0</v>
      </c>
      <c r="G27" s="133"/>
      <c r="H27" s="133"/>
    </row>
    <row r="28" spans="1:8" ht="16.5" customHeight="1">
      <c r="A28" s="50" t="s">
        <v>1201</v>
      </c>
      <c r="B28" s="50" t="s">
        <v>1202</v>
      </c>
      <c r="C28" s="51">
        <f t="shared" si="3"/>
        <v>11733</v>
      </c>
      <c r="D28" s="51">
        <v>11733</v>
      </c>
      <c r="E28" s="51">
        <v>0</v>
      </c>
      <c r="F28" s="51">
        <v>0</v>
      </c>
      <c r="G28" s="133"/>
      <c r="H28" s="133"/>
    </row>
    <row r="29" spans="1:8" ht="16.5" customHeight="1">
      <c r="A29" s="50" t="s">
        <v>1203</v>
      </c>
      <c r="B29" s="50" t="s">
        <v>1204</v>
      </c>
      <c r="C29" s="51">
        <f t="shared" si="3"/>
        <v>1680</v>
      </c>
      <c r="D29" s="51">
        <v>1680</v>
      </c>
      <c r="E29" s="51">
        <v>0</v>
      </c>
      <c r="F29" s="51">
        <v>0</v>
      </c>
      <c r="G29" s="133"/>
      <c r="H29" s="133"/>
    </row>
    <row r="30" spans="1:8" ht="16.5" customHeight="1">
      <c r="A30" s="50" t="s">
        <v>1205</v>
      </c>
      <c r="B30" s="50" t="s">
        <v>1206</v>
      </c>
      <c r="C30" s="51">
        <f t="shared" si="3"/>
        <v>2380</v>
      </c>
      <c r="D30" s="51">
        <v>2380</v>
      </c>
      <c r="E30" s="51">
        <v>0</v>
      </c>
      <c r="F30" s="51">
        <v>0</v>
      </c>
      <c r="G30" s="133"/>
      <c r="H30" s="133"/>
    </row>
    <row r="31" spans="1:8" ht="16.5" customHeight="1">
      <c r="A31" s="50" t="s">
        <v>1207</v>
      </c>
      <c r="B31" s="50" t="s">
        <v>1208</v>
      </c>
      <c r="C31" s="51">
        <f t="shared" si="3"/>
        <v>4778</v>
      </c>
      <c r="D31" s="51">
        <v>4753</v>
      </c>
      <c r="E31" s="51">
        <v>25</v>
      </c>
      <c r="F31" s="51">
        <v>0</v>
      </c>
      <c r="G31" s="133"/>
      <c r="H31" s="133"/>
    </row>
    <row r="32" spans="1:8" ht="16.5" customHeight="1">
      <c r="A32" s="50" t="s">
        <v>1209</v>
      </c>
      <c r="B32" s="50" t="s">
        <v>1210</v>
      </c>
      <c r="C32" s="51">
        <f t="shared" si="3"/>
        <v>4016</v>
      </c>
      <c r="D32" s="51">
        <v>4016</v>
      </c>
      <c r="E32" s="51">
        <v>0</v>
      </c>
      <c r="F32" s="51">
        <v>0</v>
      </c>
      <c r="G32" s="133"/>
      <c r="H32" s="133"/>
    </row>
    <row r="33" spans="1:8" ht="16.5" customHeight="1">
      <c r="A33" s="50" t="s">
        <v>1211</v>
      </c>
      <c r="B33" s="50" t="s">
        <v>1212</v>
      </c>
      <c r="C33" s="51">
        <f t="shared" si="3"/>
        <v>20132</v>
      </c>
      <c r="D33" s="51">
        <v>20132</v>
      </c>
      <c r="E33" s="51">
        <v>0</v>
      </c>
      <c r="F33" s="51">
        <v>0</v>
      </c>
      <c r="G33" s="133"/>
      <c r="H33" s="133"/>
    </row>
    <row r="34" spans="1:8" ht="16.5" customHeight="1">
      <c r="A34" s="50" t="s">
        <v>1213</v>
      </c>
      <c r="B34" s="50" t="s">
        <v>1214</v>
      </c>
      <c r="C34" s="51">
        <f t="shared" si="3"/>
        <v>530</v>
      </c>
      <c r="D34" s="51">
        <v>530</v>
      </c>
      <c r="E34" s="51">
        <v>0</v>
      </c>
      <c r="F34" s="51">
        <v>0</v>
      </c>
      <c r="G34" s="133"/>
      <c r="H34" s="133"/>
    </row>
    <row r="35" spans="1:8" ht="16.5" customHeight="1">
      <c r="A35" s="50" t="s">
        <v>1215</v>
      </c>
      <c r="B35" s="50" t="s">
        <v>1216</v>
      </c>
      <c r="C35" s="51">
        <f t="shared" si="3"/>
        <v>1518</v>
      </c>
      <c r="D35" s="51">
        <v>1518</v>
      </c>
      <c r="E35" s="51">
        <v>0</v>
      </c>
      <c r="F35" s="51">
        <v>0</v>
      </c>
      <c r="G35" s="133"/>
      <c r="H35" s="133"/>
    </row>
    <row r="36" spans="1:8" ht="16.5" customHeight="1">
      <c r="A36" s="50" t="s">
        <v>1217</v>
      </c>
      <c r="B36" s="50" t="s">
        <v>1218</v>
      </c>
      <c r="C36" s="51">
        <f t="shared" si="3"/>
        <v>6608</v>
      </c>
      <c r="D36" s="51">
        <v>6608</v>
      </c>
      <c r="E36" s="51">
        <v>0</v>
      </c>
      <c r="F36" s="51">
        <v>0</v>
      </c>
      <c r="G36" s="133"/>
      <c r="H36" s="133"/>
    </row>
    <row r="37" spans="1:8" ht="16.5" customHeight="1">
      <c r="A37" s="50" t="s">
        <v>1219</v>
      </c>
      <c r="B37" s="50" t="s">
        <v>1220</v>
      </c>
      <c r="C37" s="51">
        <f t="shared" si="3"/>
        <v>10573</v>
      </c>
      <c r="D37" s="51">
        <v>10573</v>
      </c>
      <c r="E37" s="51">
        <v>0</v>
      </c>
      <c r="F37" s="51">
        <v>0</v>
      </c>
      <c r="G37" s="133"/>
      <c r="H37" s="133"/>
    </row>
    <row r="38" spans="1:8" ht="16.5" customHeight="1">
      <c r="A38" s="50" t="s">
        <v>1221</v>
      </c>
      <c r="B38" s="50" t="s">
        <v>1222</v>
      </c>
      <c r="C38" s="51">
        <f t="shared" si="3"/>
        <v>2418</v>
      </c>
      <c r="D38" s="51">
        <v>2418</v>
      </c>
      <c r="E38" s="51">
        <v>0</v>
      </c>
      <c r="F38" s="51">
        <v>0</v>
      </c>
      <c r="G38" s="133"/>
      <c r="H38" s="133"/>
    </row>
    <row r="39" spans="1:8" ht="16.5" customHeight="1">
      <c r="A39" s="50" t="s">
        <v>1223</v>
      </c>
      <c r="B39" s="50" t="s">
        <v>1224</v>
      </c>
      <c r="C39" s="51">
        <f t="shared" si="3"/>
        <v>735</v>
      </c>
      <c r="D39" s="51">
        <v>735</v>
      </c>
      <c r="E39" s="51">
        <v>0</v>
      </c>
      <c r="F39" s="51">
        <v>0</v>
      </c>
      <c r="G39" s="133"/>
      <c r="H39" s="133"/>
    </row>
    <row r="40" spans="1:8" ht="16.5" customHeight="1">
      <c r="A40" s="50" t="s">
        <v>1225</v>
      </c>
      <c r="B40" s="50" t="s">
        <v>1226</v>
      </c>
      <c r="C40" s="51">
        <f t="shared" si="3"/>
        <v>5629</v>
      </c>
      <c r="D40" s="51">
        <v>5629</v>
      </c>
      <c r="E40" s="51">
        <v>0</v>
      </c>
      <c r="F40" s="51">
        <v>0</v>
      </c>
      <c r="G40" s="133"/>
      <c r="H40" s="133"/>
    </row>
    <row r="41" spans="1:8" ht="16.5" customHeight="1">
      <c r="A41" s="50" t="s">
        <v>1227</v>
      </c>
      <c r="B41" s="50" t="s">
        <v>1228</v>
      </c>
      <c r="C41" s="51">
        <f t="shared" si="3"/>
        <v>2957</v>
      </c>
      <c r="D41" s="51">
        <v>2957</v>
      </c>
      <c r="E41" s="51">
        <v>0</v>
      </c>
      <c r="F41" s="51">
        <v>0</v>
      </c>
      <c r="G41" s="133"/>
      <c r="H41" s="133"/>
    </row>
    <row r="42" spans="1:8" ht="16.5" customHeight="1">
      <c r="A42" s="50" t="s">
        <v>1229</v>
      </c>
      <c r="B42" s="50" t="s">
        <v>1230</v>
      </c>
      <c r="C42" s="51">
        <f t="shared" si="3"/>
        <v>211</v>
      </c>
      <c r="D42" s="51">
        <v>211</v>
      </c>
      <c r="E42" s="51">
        <v>0</v>
      </c>
      <c r="F42" s="51">
        <v>0</v>
      </c>
      <c r="G42" s="133"/>
      <c r="H42" s="133"/>
    </row>
    <row r="43" spans="1:8" ht="16.5" customHeight="1">
      <c r="A43" s="50" t="s">
        <v>1231</v>
      </c>
      <c r="B43" s="50" t="s">
        <v>1232</v>
      </c>
      <c r="C43" s="51">
        <f t="shared" si="3"/>
        <v>110715</v>
      </c>
      <c r="D43" s="51">
        <v>32444</v>
      </c>
      <c r="E43" s="51">
        <v>78271</v>
      </c>
      <c r="F43" s="51">
        <v>0</v>
      </c>
      <c r="G43" s="133"/>
      <c r="H43" s="133"/>
    </row>
    <row r="44" spans="1:8" ht="16.5" customHeight="1">
      <c r="A44" s="50" t="s">
        <v>1233</v>
      </c>
      <c r="B44" s="50" t="s">
        <v>1234</v>
      </c>
      <c r="C44" s="51">
        <f aca="true" t="shared" si="4" ref="C44:F44">SUM(C45:C60)</f>
        <v>162690</v>
      </c>
      <c r="D44" s="51">
        <f t="shared" si="4"/>
        <v>59995</v>
      </c>
      <c r="E44" s="51">
        <f t="shared" si="4"/>
        <v>102695</v>
      </c>
      <c r="F44" s="51">
        <f t="shared" si="4"/>
        <v>0</v>
      </c>
      <c r="G44" s="133"/>
      <c r="H44" s="133"/>
    </row>
    <row r="45" spans="1:8" ht="16.5" customHeight="1">
      <c r="A45" s="50" t="s">
        <v>1235</v>
      </c>
      <c r="B45" s="50" t="s">
        <v>1236</v>
      </c>
      <c r="C45" s="51">
        <f aca="true" t="shared" si="5" ref="C45:C60">SUM(D45,E45,F45)</f>
        <v>1037</v>
      </c>
      <c r="D45" s="51">
        <v>1037</v>
      </c>
      <c r="E45" s="51">
        <v>0</v>
      </c>
      <c r="F45" s="51">
        <v>0</v>
      </c>
      <c r="G45" s="133"/>
      <c r="H45" s="133"/>
    </row>
    <row r="46" spans="1:8" ht="16.5" customHeight="1">
      <c r="A46" s="50" t="s">
        <v>1237</v>
      </c>
      <c r="B46" s="50" t="s">
        <v>1238</v>
      </c>
      <c r="C46" s="51">
        <f t="shared" si="5"/>
        <v>29785</v>
      </c>
      <c r="D46" s="51">
        <v>29785</v>
      </c>
      <c r="E46" s="51">
        <v>0</v>
      </c>
      <c r="F46" s="51">
        <v>0</v>
      </c>
      <c r="G46" s="133"/>
      <c r="H46" s="133"/>
    </row>
    <row r="47" spans="1:8" ht="16.5" customHeight="1">
      <c r="A47" s="50" t="s">
        <v>1239</v>
      </c>
      <c r="B47" s="50" t="s">
        <v>1240</v>
      </c>
      <c r="C47" s="51">
        <f t="shared" si="5"/>
        <v>52</v>
      </c>
      <c r="D47" s="51">
        <v>52</v>
      </c>
      <c r="E47" s="51">
        <v>0</v>
      </c>
      <c r="F47" s="51">
        <v>0</v>
      </c>
      <c r="G47" s="133"/>
      <c r="H47" s="133"/>
    </row>
    <row r="48" spans="1:8" ht="16.5" customHeight="1">
      <c r="A48" s="50" t="s">
        <v>1241</v>
      </c>
      <c r="B48" s="50" t="s">
        <v>1242</v>
      </c>
      <c r="C48" s="51">
        <f t="shared" si="5"/>
        <v>2945</v>
      </c>
      <c r="D48" s="51">
        <v>2845</v>
      </c>
      <c r="E48" s="51">
        <v>100</v>
      </c>
      <c r="F48" s="51">
        <v>0</v>
      </c>
      <c r="G48" s="133"/>
      <c r="H48" s="133"/>
    </row>
    <row r="49" spans="1:8" ht="16.5" customHeight="1">
      <c r="A49" s="50" t="s">
        <v>1243</v>
      </c>
      <c r="B49" s="50" t="s">
        <v>1244</v>
      </c>
      <c r="C49" s="51">
        <f t="shared" si="5"/>
        <v>8652</v>
      </c>
      <c r="D49" s="51">
        <v>8652</v>
      </c>
      <c r="E49" s="51">
        <v>0</v>
      </c>
      <c r="F49" s="51">
        <v>0</v>
      </c>
      <c r="G49" s="133"/>
      <c r="H49" s="133"/>
    </row>
    <row r="50" spans="1:8" ht="16.5" customHeight="1">
      <c r="A50" s="50" t="s">
        <v>1245</v>
      </c>
      <c r="B50" s="50" t="s">
        <v>1246</v>
      </c>
      <c r="C50" s="51">
        <f t="shared" si="5"/>
        <v>944</v>
      </c>
      <c r="D50" s="51">
        <v>676</v>
      </c>
      <c r="E50" s="51">
        <v>268</v>
      </c>
      <c r="F50" s="51">
        <v>0</v>
      </c>
      <c r="G50" s="133"/>
      <c r="H50" s="133"/>
    </row>
    <row r="51" spans="1:8" ht="16.5" customHeight="1">
      <c r="A51" s="50" t="s">
        <v>1247</v>
      </c>
      <c r="B51" s="50" t="s">
        <v>1248</v>
      </c>
      <c r="C51" s="51">
        <f t="shared" si="5"/>
        <v>2383</v>
      </c>
      <c r="D51" s="51">
        <v>2303</v>
      </c>
      <c r="E51" s="51">
        <v>80</v>
      </c>
      <c r="F51" s="51">
        <v>0</v>
      </c>
      <c r="G51" s="133"/>
      <c r="H51" s="133"/>
    </row>
    <row r="52" spans="1:8" ht="16.5" customHeight="1">
      <c r="A52" s="50" t="s">
        <v>1249</v>
      </c>
      <c r="B52" s="50" t="s">
        <v>1250</v>
      </c>
      <c r="C52" s="51">
        <f t="shared" si="5"/>
        <v>4410</v>
      </c>
      <c r="D52" s="51">
        <v>4410</v>
      </c>
      <c r="E52" s="51">
        <v>0</v>
      </c>
      <c r="F52" s="51">
        <v>0</v>
      </c>
      <c r="G52" s="133"/>
      <c r="H52" s="133"/>
    </row>
    <row r="53" spans="1:8" ht="16.5" customHeight="1">
      <c r="A53" s="50" t="s">
        <v>1251</v>
      </c>
      <c r="B53" s="50" t="s">
        <v>1252</v>
      </c>
      <c r="C53" s="51">
        <f t="shared" si="5"/>
        <v>1604</v>
      </c>
      <c r="D53" s="51">
        <v>1604</v>
      </c>
      <c r="E53" s="51">
        <v>0</v>
      </c>
      <c r="F53" s="51">
        <v>0</v>
      </c>
      <c r="G53" s="133"/>
      <c r="H53" s="133"/>
    </row>
    <row r="54" spans="1:8" ht="16.5" customHeight="1">
      <c r="A54" s="50" t="s">
        <v>1253</v>
      </c>
      <c r="B54" s="50" t="s">
        <v>1254</v>
      </c>
      <c r="C54" s="51">
        <f t="shared" si="5"/>
        <v>58</v>
      </c>
      <c r="D54" s="51">
        <v>58</v>
      </c>
      <c r="E54" s="51">
        <v>0</v>
      </c>
      <c r="F54" s="51">
        <v>0</v>
      </c>
      <c r="G54" s="133"/>
      <c r="H54" s="133"/>
    </row>
    <row r="55" spans="1:8" ht="16.5" customHeight="1">
      <c r="A55" s="50" t="s">
        <v>1255</v>
      </c>
      <c r="B55" s="50" t="s">
        <v>1256</v>
      </c>
      <c r="C55" s="51">
        <f t="shared" si="5"/>
        <v>6276</v>
      </c>
      <c r="D55" s="51">
        <v>6276</v>
      </c>
      <c r="E55" s="51">
        <v>0</v>
      </c>
      <c r="F55" s="51">
        <v>0</v>
      </c>
      <c r="G55" s="133"/>
      <c r="H55" s="133"/>
    </row>
    <row r="56" spans="1:8" ht="16.5" customHeight="1">
      <c r="A56" s="50" t="s">
        <v>1257</v>
      </c>
      <c r="B56" s="50" t="s">
        <v>1258</v>
      </c>
      <c r="C56" s="51">
        <f t="shared" si="5"/>
        <v>8</v>
      </c>
      <c r="D56" s="51">
        <v>8</v>
      </c>
      <c r="E56" s="51">
        <v>0</v>
      </c>
      <c r="F56" s="51">
        <v>0</v>
      </c>
      <c r="G56" s="133"/>
      <c r="H56" s="133"/>
    </row>
    <row r="57" spans="1:8" ht="16.5" customHeight="1">
      <c r="A57" s="50" t="s">
        <v>1259</v>
      </c>
      <c r="B57" s="50" t="s">
        <v>1260</v>
      </c>
      <c r="C57" s="51">
        <f t="shared" si="5"/>
        <v>1</v>
      </c>
      <c r="D57" s="51">
        <v>1</v>
      </c>
      <c r="E57" s="51">
        <v>0</v>
      </c>
      <c r="F57" s="51">
        <v>0</v>
      </c>
      <c r="G57" s="133"/>
      <c r="H57" s="133"/>
    </row>
    <row r="58" spans="1:8" ht="15" customHeight="1">
      <c r="A58" s="50">
        <v>30314</v>
      </c>
      <c r="B58" s="50" t="s">
        <v>1261</v>
      </c>
      <c r="C58" s="51">
        <f t="shared" si="5"/>
        <v>0</v>
      </c>
      <c r="D58" s="51">
        <v>0</v>
      </c>
      <c r="E58" s="51">
        <v>0</v>
      </c>
      <c r="F58" s="51">
        <v>0</v>
      </c>
      <c r="G58" s="134"/>
      <c r="H58" s="134"/>
    </row>
    <row r="59" spans="1:8" ht="15" customHeight="1">
      <c r="A59" s="50">
        <v>30315</v>
      </c>
      <c r="B59" s="50" t="s">
        <v>1262</v>
      </c>
      <c r="C59" s="51">
        <f t="shared" si="5"/>
        <v>20</v>
      </c>
      <c r="D59" s="51">
        <v>20</v>
      </c>
      <c r="E59" s="51">
        <v>0</v>
      </c>
      <c r="F59" s="51">
        <v>0</v>
      </c>
      <c r="G59" s="134"/>
      <c r="H59" s="134"/>
    </row>
    <row r="60" spans="1:8" ht="16.5" customHeight="1">
      <c r="A60" s="50" t="s">
        <v>1263</v>
      </c>
      <c r="B60" s="50" t="s">
        <v>1264</v>
      </c>
      <c r="C60" s="51">
        <f t="shared" si="5"/>
        <v>104515</v>
      </c>
      <c r="D60" s="51">
        <v>2268</v>
      </c>
      <c r="E60" s="51">
        <v>102247</v>
      </c>
      <c r="F60" s="51">
        <v>0</v>
      </c>
      <c r="G60" s="133"/>
      <c r="H60" s="133"/>
    </row>
    <row r="61" spans="1:8" ht="16.5" customHeight="1">
      <c r="A61" s="50" t="s">
        <v>1265</v>
      </c>
      <c r="B61" s="50" t="s">
        <v>1266</v>
      </c>
      <c r="C61" s="51">
        <f aca="true" t="shared" si="6" ref="C61:F61">SUM(C62:C65)</f>
        <v>48862</v>
      </c>
      <c r="D61" s="51">
        <f t="shared" si="6"/>
        <v>37657</v>
      </c>
      <c r="E61" s="51">
        <f t="shared" si="6"/>
        <v>11205</v>
      </c>
      <c r="F61" s="51">
        <f t="shared" si="6"/>
        <v>0</v>
      </c>
      <c r="G61" s="133"/>
      <c r="H61" s="133"/>
    </row>
    <row r="62" spans="1:8" ht="16.5" customHeight="1">
      <c r="A62" s="50" t="s">
        <v>1267</v>
      </c>
      <c r="B62" s="50" t="s">
        <v>1268</v>
      </c>
      <c r="C62" s="51">
        <f aca="true" t="shared" si="7" ref="C62:C65">SUM(D62,E62,F62)</f>
        <v>2037</v>
      </c>
      <c r="D62" s="51">
        <v>2037</v>
      </c>
      <c r="E62" s="51">
        <v>0</v>
      </c>
      <c r="F62" s="51">
        <v>0</v>
      </c>
      <c r="G62" s="133"/>
      <c r="H62" s="133"/>
    </row>
    <row r="63" spans="1:8" ht="16.5" customHeight="1">
      <c r="A63" s="50" t="s">
        <v>1269</v>
      </c>
      <c r="B63" s="50" t="s">
        <v>1270</v>
      </c>
      <c r="C63" s="51">
        <f t="shared" si="7"/>
        <v>35551</v>
      </c>
      <c r="D63" s="51">
        <v>35551</v>
      </c>
      <c r="E63" s="51">
        <v>0</v>
      </c>
      <c r="F63" s="51">
        <v>0</v>
      </c>
      <c r="G63" s="133"/>
      <c r="H63" s="133"/>
    </row>
    <row r="64" spans="1:8" ht="16.5" customHeight="1">
      <c r="A64" s="50" t="s">
        <v>1271</v>
      </c>
      <c r="B64" s="50" t="s">
        <v>1272</v>
      </c>
      <c r="C64" s="51">
        <f t="shared" si="7"/>
        <v>0</v>
      </c>
      <c r="D64" s="51">
        <v>0</v>
      </c>
      <c r="E64" s="51">
        <v>0</v>
      </c>
      <c r="F64" s="51">
        <v>0</v>
      </c>
      <c r="G64" s="133"/>
      <c r="H64" s="133"/>
    </row>
    <row r="65" spans="1:8" ht="16.5" customHeight="1">
      <c r="A65" s="50" t="s">
        <v>1273</v>
      </c>
      <c r="B65" s="50" t="s">
        <v>1274</v>
      </c>
      <c r="C65" s="51">
        <f t="shared" si="7"/>
        <v>11274</v>
      </c>
      <c r="D65" s="51">
        <v>69</v>
      </c>
      <c r="E65" s="51">
        <v>11205</v>
      </c>
      <c r="F65" s="51">
        <v>0</v>
      </c>
      <c r="G65" s="133"/>
      <c r="H65" s="133"/>
    </row>
    <row r="66" spans="1:8" ht="16.5" customHeight="1">
      <c r="A66" s="50" t="s">
        <v>1275</v>
      </c>
      <c r="B66" s="50" t="s">
        <v>1276</v>
      </c>
      <c r="C66" s="51">
        <f aca="true" t="shared" si="8" ref="C66:F66">SUM(C67:C68)</f>
        <v>0</v>
      </c>
      <c r="D66" s="51">
        <f t="shared" si="8"/>
        <v>0</v>
      </c>
      <c r="E66" s="51">
        <f t="shared" si="8"/>
        <v>0</v>
      </c>
      <c r="F66" s="51">
        <f t="shared" si="8"/>
        <v>0</v>
      </c>
      <c r="G66" s="133"/>
      <c r="H66" s="133"/>
    </row>
    <row r="67" spans="1:8" ht="16.5" customHeight="1">
      <c r="A67" s="50" t="s">
        <v>1277</v>
      </c>
      <c r="B67" s="50" t="s">
        <v>1278</v>
      </c>
      <c r="C67" s="51">
        <f aca="true" t="shared" si="9" ref="C67:C71">SUM(D67,E67,F67)</f>
        <v>0</v>
      </c>
      <c r="D67" s="51">
        <v>0</v>
      </c>
      <c r="E67" s="51">
        <v>0</v>
      </c>
      <c r="F67" s="51">
        <v>0</v>
      </c>
      <c r="G67" s="133"/>
      <c r="H67" s="133"/>
    </row>
    <row r="68" spans="1:8" ht="16.5" customHeight="1">
      <c r="A68" s="50" t="s">
        <v>1279</v>
      </c>
      <c r="B68" s="50" t="s">
        <v>1280</v>
      </c>
      <c r="C68" s="51">
        <f t="shared" si="9"/>
        <v>0</v>
      </c>
      <c r="D68" s="51">
        <v>0</v>
      </c>
      <c r="E68" s="51">
        <v>0</v>
      </c>
      <c r="F68" s="51">
        <v>0</v>
      </c>
      <c r="G68" s="133"/>
      <c r="H68" s="133"/>
    </row>
    <row r="69" spans="1:8" ht="16.5" customHeight="1">
      <c r="A69" s="50" t="s">
        <v>1281</v>
      </c>
      <c r="B69" s="50" t="s">
        <v>1282</v>
      </c>
      <c r="C69" s="51">
        <f aca="true" t="shared" si="10" ref="C69:F69">SUM(C70:C71)</f>
        <v>240</v>
      </c>
      <c r="D69" s="51">
        <f t="shared" si="10"/>
        <v>32</v>
      </c>
      <c r="E69" s="51">
        <f t="shared" si="10"/>
        <v>208</v>
      </c>
      <c r="F69" s="51">
        <f t="shared" si="10"/>
        <v>0</v>
      </c>
      <c r="G69" s="133"/>
      <c r="H69" s="133"/>
    </row>
    <row r="70" spans="1:8" ht="16.5" customHeight="1">
      <c r="A70" s="50" t="s">
        <v>1283</v>
      </c>
      <c r="B70" s="50" t="s">
        <v>1284</v>
      </c>
      <c r="C70" s="51">
        <f t="shared" si="9"/>
        <v>240</v>
      </c>
      <c r="D70" s="51">
        <v>32</v>
      </c>
      <c r="E70" s="51">
        <v>208</v>
      </c>
      <c r="F70" s="51">
        <v>0</v>
      </c>
      <c r="G70" s="133"/>
      <c r="H70" s="133"/>
    </row>
    <row r="71" spans="1:8" ht="16.5" customHeight="1">
      <c r="A71" s="50" t="s">
        <v>1285</v>
      </c>
      <c r="B71" s="50" t="s">
        <v>1286</v>
      </c>
      <c r="C71" s="51">
        <f t="shared" si="9"/>
        <v>0</v>
      </c>
      <c r="D71" s="51">
        <v>0</v>
      </c>
      <c r="E71" s="51">
        <v>0</v>
      </c>
      <c r="F71" s="51">
        <v>0</v>
      </c>
      <c r="G71" s="133"/>
      <c r="H71" s="133"/>
    </row>
    <row r="72" spans="1:8" ht="16.5" customHeight="1">
      <c r="A72" s="50" t="s">
        <v>1287</v>
      </c>
      <c r="B72" s="50" t="s">
        <v>1288</v>
      </c>
      <c r="C72" s="51">
        <f aca="true" t="shared" si="11" ref="C72:F72">SUM(C73:C82)</f>
        <v>304118</v>
      </c>
      <c r="D72" s="51">
        <f t="shared" si="11"/>
        <v>32438</v>
      </c>
      <c r="E72" s="51">
        <f t="shared" si="11"/>
        <v>271680</v>
      </c>
      <c r="F72" s="51">
        <f t="shared" si="11"/>
        <v>0</v>
      </c>
      <c r="G72" s="133"/>
      <c r="H72" s="133"/>
    </row>
    <row r="73" spans="1:8" ht="16.5" customHeight="1">
      <c r="A73" s="50" t="s">
        <v>1289</v>
      </c>
      <c r="B73" s="50" t="s">
        <v>1290</v>
      </c>
      <c r="C73" s="51">
        <f aca="true" t="shared" si="12" ref="C73:C82">SUM(D73,E73,F73)</f>
        <v>5509</v>
      </c>
      <c r="D73" s="51">
        <v>5509</v>
      </c>
      <c r="E73" s="51">
        <v>0</v>
      </c>
      <c r="F73" s="51">
        <v>0</v>
      </c>
      <c r="G73" s="133"/>
      <c r="H73" s="133"/>
    </row>
    <row r="74" spans="1:8" ht="16.5" customHeight="1">
      <c r="A74" s="50" t="s">
        <v>1291</v>
      </c>
      <c r="B74" s="50" t="s">
        <v>1292</v>
      </c>
      <c r="C74" s="51">
        <f t="shared" si="12"/>
        <v>141</v>
      </c>
      <c r="D74" s="51">
        <v>141</v>
      </c>
      <c r="E74" s="51">
        <v>0</v>
      </c>
      <c r="F74" s="51">
        <v>0</v>
      </c>
      <c r="G74" s="133"/>
      <c r="H74" s="133"/>
    </row>
    <row r="75" spans="1:8" ht="16.5" customHeight="1">
      <c r="A75" s="50" t="s">
        <v>1293</v>
      </c>
      <c r="B75" s="50" t="s">
        <v>1294</v>
      </c>
      <c r="C75" s="51">
        <f t="shared" si="12"/>
        <v>3</v>
      </c>
      <c r="D75" s="51">
        <v>3</v>
      </c>
      <c r="E75" s="51">
        <v>0</v>
      </c>
      <c r="F75" s="51">
        <v>0</v>
      </c>
      <c r="G75" s="133"/>
      <c r="H75" s="133"/>
    </row>
    <row r="76" spans="1:8" ht="16.5" customHeight="1">
      <c r="A76" s="50" t="s">
        <v>1295</v>
      </c>
      <c r="B76" s="50" t="s">
        <v>1296</v>
      </c>
      <c r="C76" s="51">
        <f t="shared" si="12"/>
        <v>23686</v>
      </c>
      <c r="D76" s="51">
        <v>23686</v>
      </c>
      <c r="E76" s="51">
        <v>0</v>
      </c>
      <c r="F76" s="51">
        <v>0</v>
      </c>
      <c r="G76" s="133"/>
      <c r="H76" s="133"/>
    </row>
    <row r="77" spans="1:8" ht="16.5" customHeight="1">
      <c r="A77" s="50" t="s">
        <v>1297</v>
      </c>
      <c r="B77" s="50" t="s">
        <v>1298</v>
      </c>
      <c r="C77" s="51">
        <f t="shared" si="12"/>
        <v>2715</v>
      </c>
      <c r="D77" s="51">
        <v>2715</v>
      </c>
      <c r="E77" s="51">
        <v>0</v>
      </c>
      <c r="F77" s="51">
        <v>0</v>
      </c>
      <c r="G77" s="133"/>
      <c r="H77" s="133"/>
    </row>
    <row r="78" spans="1:8" ht="16.5" customHeight="1">
      <c r="A78" s="50" t="s">
        <v>1299</v>
      </c>
      <c r="B78" s="50" t="s">
        <v>1300</v>
      </c>
      <c r="C78" s="51">
        <f t="shared" si="12"/>
        <v>228</v>
      </c>
      <c r="D78" s="51">
        <v>228</v>
      </c>
      <c r="E78" s="51">
        <v>0</v>
      </c>
      <c r="F78" s="51">
        <v>0</v>
      </c>
      <c r="G78" s="133"/>
      <c r="H78" s="133"/>
    </row>
    <row r="79" spans="1:8" ht="16.5" customHeight="1">
      <c r="A79" s="50" t="s">
        <v>1301</v>
      </c>
      <c r="B79" s="50" t="s">
        <v>1302</v>
      </c>
      <c r="C79" s="51">
        <f t="shared" si="12"/>
        <v>0</v>
      </c>
      <c r="D79" s="51">
        <v>0</v>
      </c>
      <c r="E79" s="51">
        <v>0</v>
      </c>
      <c r="F79" s="51">
        <v>0</v>
      </c>
      <c r="G79" s="133"/>
      <c r="H79" s="133"/>
    </row>
    <row r="80" spans="1:8" ht="16.5" customHeight="1">
      <c r="A80" s="50" t="s">
        <v>1303</v>
      </c>
      <c r="B80" s="50" t="s">
        <v>1304</v>
      </c>
      <c r="C80" s="51">
        <f t="shared" si="12"/>
        <v>0</v>
      </c>
      <c r="D80" s="51">
        <v>0</v>
      </c>
      <c r="E80" s="51">
        <v>0</v>
      </c>
      <c r="F80" s="51">
        <v>0</v>
      </c>
      <c r="G80" s="133"/>
      <c r="H80" s="133"/>
    </row>
    <row r="81" spans="1:8" ht="16.5" customHeight="1">
      <c r="A81" s="50" t="s">
        <v>1305</v>
      </c>
      <c r="B81" s="50" t="s">
        <v>1306</v>
      </c>
      <c r="C81" s="51">
        <f t="shared" si="12"/>
        <v>0</v>
      </c>
      <c r="D81" s="51">
        <v>0</v>
      </c>
      <c r="E81" s="51">
        <v>0</v>
      </c>
      <c r="F81" s="51">
        <v>0</v>
      </c>
      <c r="G81" s="133"/>
      <c r="H81" s="133"/>
    </row>
    <row r="82" spans="1:8" ht="16.5" customHeight="1">
      <c r="A82" s="50" t="s">
        <v>1307</v>
      </c>
      <c r="B82" s="50" t="s">
        <v>1308</v>
      </c>
      <c r="C82" s="51">
        <f t="shared" si="12"/>
        <v>271836</v>
      </c>
      <c r="D82" s="51">
        <v>156</v>
      </c>
      <c r="E82" s="51">
        <v>271680</v>
      </c>
      <c r="F82" s="51">
        <v>0</v>
      </c>
      <c r="G82" s="133"/>
      <c r="H82" s="133"/>
    </row>
    <row r="83" spans="1:8" ht="16.5" customHeight="1">
      <c r="A83" s="50" t="s">
        <v>1309</v>
      </c>
      <c r="B83" s="50" t="s">
        <v>1310</v>
      </c>
      <c r="C83" s="51">
        <f aca="true" t="shared" si="13" ref="C83:F83">SUM(C84:C98)</f>
        <v>76702</v>
      </c>
      <c r="D83" s="51">
        <f t="shared" si="13"/>
        <v>35293</v>
      </c>
      <c r="E83" s="51">
        <f t="shared" si="13"/>
        <v>41409</v>
      </c>
      <c r="F83" s="51">
        <f t="shared" si="13"/>
        <v>0</v>
      </c>
      <c r="G83" s="133"/>
      <c r="H83" s="133"/>
    </row>
    <row r="84" spans="1:8" ht="16.5" customHeight="1">
      <c r="A84" s="50" t="s">
        <v>1311</v>
      </c>
      <c r="B84" s="50" t="s">
        <v>1290</v>
      </c>
      <c r="C84" s="51">
        <f aca="true" t="shared" si="14" ref="C84:C98">SUM(D84,E84,F84)</f>
        <v>7517</v>
      </c>
      <c r="D84" s="51">
        <v>7517</v>
      </c>
      <c r="E84" s="51">
        <v>0</v>
      </c>
      <c r="F84" s="51">
        <v>0</v>
      </c>
      <c r="G84" s="133"/>
      <c r="H84" s="133"/>
    </row>
    <row r="85" spans="1:8" ht="16.5" customHeight="1">
      <c r="A85" s="50" t="s">
        <v>1312</v>
      </c>
      <c r="B85" s="50" t="s">
        <v>1292</v>
      </c>
      <c r="C85" s="51">
        <f t="shared" si="14"/>
        <v>2667</v>
      </c>
      <c r="D85" s="51">
        <v>2667</v>
      </c>
      <c r="E85" s="51">
        <v>0</v>
      </c>
      <c r="F85" s="51">
        <v>0</v>
      </c>
      <c r="G85" s="133"/>
      <c r="H85" s="133"/>
    </row>
    <row r="86" spans="1:8" ht="16.5" customHeight="1">
      <c r="A86" s="50" t="s">
        <v>1313</v>
      </c>
      <c r="B86" s="50" t="s">
        <v>1294</v>
      </c>
      <c r="C86" s="51">
        <f t="shared" si="14"/>
        <v>6570</v>
      </c>
      <c r="D86" s="51">
        <v>6570</v>
      </c>
      <c r="E86" s="51">
        <v>0</v>
      </c>
      <c r="F86" s="51">
        <v>0</v>
      </c>
      <c r="G86" s="133"/>
      <c r="H86" s="133"/>
    </row>
    <row r="87" spans="1:8" ht="16.5" customHeight="1">
      <c r="A87" s="50" t="s">
        <v>1314</v>
      </c>
      <c r="B87" s="50" t="s">
        <v>1296</v>
      </c>
      <c r="C87" s="51">
        <f t="shared" si="14"/>
        <v>15844</v>
      </c>
      <c r="D87" s="51">
        <v>9595</v>
      </c>
      <c r="E87" s="51">
        <v>6249</v>
      </c>
      <c r="F87" s="51">
        <v>0</v>
      </c>
      <c r="G87" s="133"/>
      <c r="H87" s="133"/>
    </row>
    <row r="88" spans="1:8" ht="16.5" customHeight="1">
      <c r="A88" s="50" t="s">
        <v>1315</v>
      </c>
      <c r="B88" s="50" t="s">
        <v>1298</v>
      </c>
      <c r="C88" s="51">
        <f t="shared" si="14"/>
        <v>2678</v>
      </c>
      <c r="D88" s="51">
        <v>2678</v>
      </c>
      <c r="E88" s="51">
        <v>0</v>
      </c>
      <c r="F88" s="51">
        <v>0</v>
      </c>
      <c r="G88" s="133"/>
      <c r="H88" s="133"/>
    </row>
    <row r="89" spans="1:8" ht="16.5" customHeight="1">
      <c r="A89" s="50" t="s">
        <v>1316</v>
      </c>
      <c r="B89" s="50" t="s">
        <v>1300</v>
      </c>
      <c r="C89" s="51">
        <f t="shared" si="14"/>
        <v>4247</v>
      </c>
      <c r="D89" s="51">
        <v>4247</v>
      </c>
      <c r="E89" s="51">
        <v>0</v>
      </c>
      <c r="F89" s="51">
        <v>0</v>
      </c>
      <c r="G89" s="133"/>
      <c r="H89" s="133"/>
    </row>
    <row r="90" spans="1:8" ht="16.5" customHeight="1">
      <c r="A90" s="50" t="s">
        <v>1317</v>
      </c>
      <c r="B90" s="50" t="s">
        <v>1302</v>
      </c>
      <c r="C90" s="51">
        <f t="shared" si="14"/>
        <v>0</v>
      </c>
      <c r="D90" s="51">
        <v>0</v>
      </c>
      <c r="E90" s="51">
        <v>0</v>
      </c>
      <c r="F90" s="51">
        <v>0</v>
      </c>
      <c r="G90" s="133"/>
      <c r="H90" s="133"/>
    </row>
    <row r="91" spans="1:8" ht="16.5" customHeight="1">
      <c r="A91" s="50" t="s">
        <v>1318</v>
      </c>
      <c r="B91" s="50" t="s">
        <v>1319</v>
      </c>
      <c r="C91" s="51">
        <f t="shared" si="14"/>
        <v>0</v>
      </c>
      <c r="D91" s="51">
        <v>0</v>
      </c>
      <c r="E91" s="51">
        <v>0</v>
      </c>
      <c r="F91" s="51">
        <v>0</v>
      </c>
      <c r="G91" s="133"/>
      <c r="H91" s="133"/>
    </row>
    <row r="92" spans="1:8" ht="16.5" customHeight="1">
      <c r="A92" s="50" t="s">
        <v>1320</v>
      </c>
      <c r="B92" s="50" t="s">
        <v>1321</v>
      </c>
      <c r="C92" s="51">
        <f t="shared" si="14"/>
        <v>0</v>
      </c>
      <c r="D92" s="51">
        <v>0</v>
      </c>
      <c r="E92" s="51">
        <v>0</v>
      </c>
      <c r="F92" s="51">
        <v>0</v>
      </c>
      <c r="G92" s="133"/>
      <c r="H92" s="133"/>
    </row>
    <row r="93" spans="1:8" ht="16.5" customHeight="1">
      <c r="A93" s="50" t="s">
        <v>1322</v>
      </c>
      <c r="B93" s="50" t="s">
        <v>1323</v>
      </c>
      <c r="C93" s="51">
        <f t="shared" si="14"/>
        <v>0</v>
      </c>
      <c r="D93" s="51">
        <v>0</v>
      </c>
      <c r="E93" s="51">
        <v>0</v>
      </c>
      <c r="F93" s="51">
        <v>0</v>
      </c>
      <c r="G93" s="133"/>
      <c r="H93" s="133"/>
    </row>
    <row r="94" spans="1:8" ht="16.5" customHeight="1">
      <c r="A94" s="50" t="s">
        <v>1324</v>
      </c>
      <c r="B94" s="50" t="s">
        <v>1325</v>
      </c>
      <c r="C94" s="51">
        <f t="shared" si="14"/>
        <v>0</v>
      </c>
      <c r="D94" s="51">
        <v>0</v>
      </c>
      <c r="E94" s="51">
        <v>0</v>
      </c>
      <c r="F94" s="51">
        <v>0</v>
      </c>
      <c r="G94" s="133"/>
      <c r="H94" s="133"/>
    </row>
    <row r="95" spans="1:8" ht="16.5" customHeight="1">
      <c r="A95" s="50" t="s">
        <v>1326</v>
      </c>
      <c r="B95" s="50" t="s">
        <v>1304</v>
      </c>
      <c r="C95" s="51">
        <f t="shared" si="14"/>
        <v>26</v>
      </c>
      <c r="D95" s="51">
        <v>26</v>
      </c>
      <c r="E95" s="51">
        <v>0</v>
      </c>
      <c r="F95" s="51">
        <v>0</v>
      </c>
      <c r="G95" s="133"/>
      <c r="H95" s="133"/>
    </row>
    <row r="96" spans="1:8" ht="16.5" customHeight="1">
      <c r="A96" s="50" t="s">
        <v>1327</v>
      </c>
      <c r="B96" s="50" t="s">
        <v>1306</v>
      </c>
      <c r="C96" s="51">
        <f t="shared" si="14"/>
        <v>97</v>
      </c>
      <c r="D96" s="51">
        <v>97</v>
      </c>
      <c r="E96" s="51">
        <v>0</v>
      </c>
      <c r="F96" s="51">
        <v>0</v>
      </c>
      <c r="G96" s="133"/>
      <c r="H96" s="133"/>
    </row>
    <row r="97" spans="1:8" ht="16.5" customHeight="1">
      <c r="A97" s="50" t="s">
        <v>1328</v>
      </c>
      <c r="B97" s="50" t="s">
        <v>1329</v>
      </c>
      <c r="C97" s="51">
        <f t="shared" si="14"/>
        <v>0</v>
      </c>
      <c r="D97" s="51">
        <v>0</v>
      </c>
      <c r="E97" s="51">
        <v>0</v>
      </c>
      <c r="F97" s="51">
        <v>0</v>
      </c>
      <c r="G97" s="133"/>
      <c r="H97" s="133"/>
    </row>
    <row r="98" spans="1:8" ht="16.5" customHeight="1">
      <c r="A98" s="50" t="s">
        <v>1330</v>
      </c>
      <c r="B98" s="50" t="s">
        <v>1331</v>
      </c>
      <c r="C98" s="51">
        <f t="shared" si="14"/>
        <v>37056</v>
      </c>
      <c r="D98" s="51">
        <v>1896</v>
      </c>
      <c r="E98" s="51">
        <v>35160</v>
      </c>
      <c r="F98" s="51">
        <v>0</v>
      </c>
      <c r="G98" s="133"/>
      <c r="H98" s="133"/>
    </row>
    <row r="99" spans="1:8" ht="16.5" customHeight="1">
      <c r="A99" s="50" t="s">
        <v>1332</v>
      </c>
      <c r="B99" s="50" t="s">
        <v>1333</v>
      </c>
      <c r="C99" s="51">
        <f aca="true" t="shared" si="15" ref="C99:F99">SUM(C100:C105)</f>
        <v>23806</v>
      </c>
      <c r="D99" s="51">
        <f t="shared" si="15"/>
        <v>0</v>
      </c>
      <c r="E99" s="51">
        <f t="shared" si="15"/>
        <v>23806</v>
      </c>
      <c r="F99" s="51">
        <f t="shared" si="15"/>
        <v>0</v>
      </c>
      <c r="G99" s="133"/>
      <c r="H99" s="133"/>
    </row>
    <row r="100" spans="1:8" ht="16.5" customHeight="1">
      <c r="A100" s="50" t="s">
        <v>1334</v>
      </c>
      <c r="B100" s="50" t="s">
        <v>1335</v>
      </c>
      <c r="C100" s="51">
        <f aca="true" t="shared" si="16" ref="C100:C105">SUM(D100,E100,F100)</f>
        <v>0</v>
      </c>
      <c r="D100" s="51">
        <v>0</v>
      </c>
      <c r="E100" s="51">
        <v>0</v>
      </c>
      <c r="F100" s="51">
        <v>0</v>
      </c>
      <c r="G100" s="133"/>
      <c r="H100" s="133"/>
    </row>
    <row r="101" spans="1:8" ht="16.5" customHeight="1">
      <c r="A101" s="50" t="s">
        <v>1336</v>
      </c>
      <c r="B101" s="50" t="s">
        <v>1337</v>
      </c>
      <c r="C101" s="51">
        <f t="shared" si="16"/>
        <v>0</v>
      </c>
      <c r="D101" s="51">
        <v>0</v>
      </c>
      <c r="E101" s="51">
        <v>0</v>
      </c>
      <c r="F101" s="51">
        <v>0</v>
      </c>
      <c r="G101" s="133"/>
      <c r="H101" s="133"/>
    </row>
    <row r="102" spans="1:8" ht="16.5" customHeight="1">
      <c r="A102" s="50" t="s">
        <v>1338</v>
      </c>
      <c r="B102" s="50" t="s">
        <v>501</v>
      </c>
      <c r="C102" s="51">
        <f t="shared" si="16"/>
        <v>0</v>
      </c>
      <c r="D102" s="51">
        <v>0</v>
      </c>
      <c r="E102" s="51">
        <v>0</v>
      </c>
      <c r="F102" s="51">
        <v>0</v>
      </c>
      <c r="G102" s="133"/>
      <c r="H102" s="133"/>
    </row>
    <row r="103" spans="1:8" ht="16.5" customHeight="1">
      <c r="A103" s="50" t="s">
        <v>1339</v>
      </c>
      <c r="B103" s="50" t="s">
        <v>1340</v>
      </c>
      <c r="C103" s="51">
        <f t="shared" si="16"/>
        <v>0</v>
      </c>
      <c r="D103" s="51">
        <v>0</v>
      </c>
      <c r="E103" s="51">
        <v>0</v>
      </c>
      <c r="F103" s="51">
        <v>0</v>
      </c>
      <c r="G103" s="133"/>
      <c r="H103" s="133"/>
    </row>
    <row r="104" spans="1:8" ht="16.5" customHeight="1">
      <c r="A104" s="50" t="s">
        <v>1341</v>
      </c>
      <c r="B104" s="50" t="s">
        <v>1342</v>
      </c>
      <c r="C104" s="51">
        <f t="shared" si="16"/>
        <v>0</v>
      </c>
      <c r="D104" s="51">
        <v>0</v>
      </c>
      <c r="E104" s="51">
        <v>0</v>
      </c>
      <c r="F104" s="51">
        <v>0</v>
      </c>
      <c r="G104" s="133"/>
      <c r="H104" s="133"/>
    </row>
    <row r="105" spans="1:8" ht="16.5" customHeight="1">
      <c r="A105" s="50" t="s">
        <v>1343</v>
      </c>
      <c r="B105" s="50" t="s">
        <v>1001</v>
      </c>
      <c r="C105" s="51">
        <f t="shared" si="16"/>
        <v>23806</v>
      </c>
      <c r="D105" s="51">
        <v>0</v>
      </c>
      <c r="E105" s="51">
        <v>23806</v>
      </c>
      <c r="F105" s="51">
        <v>0</v>
      </c>
      <c r="G105" s="135"/>
      <c r="H105" s="135"/>
    </row>
    <row r="106" spans="1:8" ht="16.5" customHeight="1">
      <c r="A106" s="56"/>
      <c r="B106" s="56" t="s">
        <v>1149</v>
      </c>
      <c r="C106" s="51">
        <f aca="true" t="shared" si="17" ref="C106:F106">SUM(C6,C16,C44,C61,C66,C69,C72,C83,C99)</f>
        <v>1007712</v>
      </c>
      <c r="D106" s="51">
        <f t="shared" si="17"/>
        <v>471149</v>
      </c>
      <c r="E106" s="51">
        <f t="shared" si="17"/>
        <v>536563</v>
      </c>
      <c r="F106" s="51">
        <f t="shared" si="17"/>
        <v>0</v>
      </c>
      <c r="G106" s="51">
        <v>471149</v>
      </c>
      <c r="H106" s="51">
        <v>1007712</v>
      </c>
    </row>
  </sheetData>
  <sheetProtection/>
  <mergeCells count="8">
    <mergeCell ref="A1:H1"/>
    <mergeCell ref="A2:H2"/>
    <mergeCell ref="A3:H3"/>
    <mergeCell ref="C4:F4"/>
    <mergeCell ref="A4:A5"/>
    <mergeCell ref="B4:B5"/>
    <mergeCell ref="G4:G5"/>
    <mergeCell ref="H4:H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06"/>
  <sheetViews>
    <sheetView showGridLines="0" showZeros="0" workbookViewId="0" topLeftCell="A1">
      <selection activeCell="E11" sqref="E11"/>
    </sheetView>
  </sheetViews>
  <sheetFormatPr defaultColWidth="12.125" defaultRowHeight="15" customHeight="1"/>
  <cols>
    <col min="1" max="1" width="7.375" style="41" customWidth="1"/>
    <col min="2" max="2" width="32.125" style="41" customWidth="1"/>
    <col min="3" max="7" width="12.75390625" style="41" customWidth="1"/>
    <col min="8" max="16384" width="12.125" style="41" customWidth="1"/>
  </cols>
  <sheetData>
    <row r="1" spans="1:7" ht="16.5" customHeight="1">
      <c r="A1" s="130" t="s">
        <v>1344</v>
      </c>
      <c r="B1" s="130"/>
      <c r="C1" s="130"/>
      <c r="D1" s="130"/>
      <c r="E1" s="130"/>
      <c r="F1" s="130"/>
      <c r="G1" s="130"/>
    </row>
    <row r="2" spans="1:7" ht="35.25" customHeight="1">
      <c r="A2" s="47" t="s">
        <v>1345</v>
      </c>
      <c r="B2" s="47"/>
      <c r="C2" s="47"/>
      <c r="D2" s="47"/>
      <c r="E2" s="47"/>
      <c r="F2" s="47"/>
      <c r="G2" s="47"/>
    </row>
    <row r="3" spans="1:7" ht="16.5" customHeight="1">
      <c r="A3" s="48" t="s">
        <v>52</v>
      </c>
      <c r="B3" s="48"/>
      <c r="C3" s="48"/>
      <c r="D3" s="48"/>
      <c r="E3" s="48"/>
      <c r="F3" s="48"/>
      <c r="G3" s="48"/>
    </row>
    <row r="4" spans="1:7" s="128" customFormat="1" ht="16.5" customHeight="1">
      <c r="A4" s="131" t="s">
        <v>1152</v>
      </c>
      <c r="B4" s="131" t="s">
        <v>54</v>
      </c>
      <c r="C4" s="56" t="s">
        <v>1153</v>
      </c>
      <c r="D4" s="56"/>
      <c r="E4" s="56"/>
      <c r="F4" s="56"/>
      <c r="G4" s="131" t="s">
        <v>1154</v>
      </c>
    </row>
    <row r="5" spans="1:7" s="129" customFormat="1" ht="42.75" customHeight="1">
      <c r="A5" s="132"/>
      <c r="B5" s="132"/>
      <c r="C5" s="132" t="s">
        <v>1156</v>
      </c>
      <c r="D5" s="132" t="s">
        <v>1157</v>
      </c>
      <c r="E5" s="132" t="s">
        <v>1158</v>
      </c>
      <c r="F5" s="132" t="s">
        <v>1159</v>
      </c>
      <c r="G5" s="132"/>
    </row>
    <row r="6" spans="1:7" ht="16.5" customHeight="1">
      <c r="A6" s="52" t="s">
        <v>1160</v>
      </c>
      <c r="B6" s="52" t="s">
        <v>1161</v>
      </c>
      <c r="C6" s="51">
        <f aca="true" t="shared" si="0" ref="C6:F6">SUM(C7:C15)</f>
        <v>149092</v>
      </c>
      <c r="D6" s="51">
        <f t="shared" si="0"/>
        <v>149092</v>
      </c>
      <c r="E6" s="51">
        <f t="shared" si="0"/>
        <v>0</v>
      </c>
      <c r="F6" s="51">
        <f t="shared" si="0"/>
        <v>0</v>
      </c>
      <c r="G6" s="133"/>
    </row>
    <row r="7" spans="1:7" ht="16.5" customHeight="1">
      <c r="A7" s="52" t="s">
        <v>1162</v>
      </c>
      <c r="B7" s="52" t="s">
        <v>1163</v>
      </c>
      <c r="C7" s="51">
        <f aca="true" t="shared" si="1" ref="C7:C15">SUM(D7,E7,F7)</f>
        <v>66798</v>
      </c>
      <c r="D7" s="51">
        <v>66798</v>
      </c>
      <c r="E7" s="51">
        <v>0</v>
      </c>
      <c r="F7" s="51">
        <v>0</v>
      </c>
      <c r="G7" s="133"/>
    </row>
    <row r="8" spans="1:7" ht="16.5" customHeight="1">
      <c r="A8" s="52" t="s">
        <v>1164</v>
      </c>
      <c r="B8" s="52" t="s">
        <v>1165</v>
      </c>
      <c r="C8" s="51">
        <f t="shared" si="1"/>
        <v>32397</v>
      </c>
      <c r="D8" s="51">
        <v>32397</v>
      </c>
      <c r="E8" s="51">
        <v>0</v>
      </c>
      <c r="F8" s="51">
        <v>0</v>
      </c>
      <c r="G8" s="133"/>
    </row>
    <row r="9" spans="1:7" ht="16.5" customHeight="1">
      <c r="A9" s="52" t="s">
        <v>1166</v>
      </c>
      <c r="B9" s="52" t="s">
        <v>1167</v>
      </c>
      <c r="C9" s="51">
        <f t="shared" si="1"/>
        <v>10789</v>
      </c>
      <c r="D9" s="51">
        <v>10789</v>
      </c>
      <c r="E9" s="51">
        <v>0</v>
      </c>
      <c r="F9" s="51">
        <v>0</v>
      </c>
      <c r="G9" s="133"/>
    </row>
    <row r="10" spans="1:7" ht="16.5" customHeight="1">
      <c r="A10" s="52" t="s">
        <v>1168</v>
      </c>
      <c r="B10" s="52" t="s">
        <v>1169</v>
      </c>
      <c r="C10" s="51">
        <f t="shared" si="1"/>
        <v>9365</v>
      </c>
      <c r="D10" s="51">
        <v>9365</v>
      </c>
      <c r="E10" s="51">
        <v>0</v>
      </c>
      <c r="F10" s="51">
        <v>0</v>
      </c>
      <c r="G10" s="133"/>
    </row>
    <row r="11" spans="1:7" ht="16.5" customHeight="1">
      <c r="A11" s="52" t="s">
        <v>1170</v>
      </c>
      <c r="B11" s="52" t="s">
        <v>1171</v>
      </c>
      <c r="C11" s="51">
        <f t="shared" si="1"/>
        <v>1199</v>
      </c>
      <c r="D11" s="51">
        <v>1199</v>
      </c>
      <c r="E11" s="51">
        <v>0</v>
      </c>
      <c r="F11" s="51">
        <v>0</v>
      </c>
      <c r="G11" s="133"/>
    </row>
    <row r="12" spans="1:7" ht="16.5" customHeight="1">
      <c r="A12" s="52" t="s">
        <v>1172</v>
      </c>
      <c r="B12" s="52" t="s">
        <v>1173</v>
      </c>
      <c r="C12" s="51">
        <f t="shared" si="1"/>
        <v>15283</v>
      </c>
      <c r="D12" s="51">
        <v>15283</v>
      </c>
      <c r="E12" s="51">
        <v>0</v>
      </c>
      <c r="F12" s="51">
        <v>0</v>
      </c>
      <c r="G12" s="133"/>
    </row>
    <row r="13" spans="1:7" ht="15" customHeight="1">
      <c r="A13" s="50">
        <v>30108</v>
      </c>
      <c r="B13" s="52" t="s">
        <v>1174</v>
      </c>
      <c r="C13" s="51">
        <f t="shared" si="1"/>
        <v>1136</v>
      </c>
      <c r="D13" s="51">
        <v>1136</v>
      </c>
      <c r="E13" s="51">
        <v>0</v>
      </c>
      <c r="F13" s="51">
        <v>0</v>
      </c>
      <c r="G13" s="134"/>
    </row>
    <row r="14" spans="1:7" ht="15" customHeight="1">
      <c r="A14" s="50">
        <v>30109</v>
      </c>
      <c r="B14" s="52" t="s">
        <v>1175</v>
      </c>
      <c r="C14" s="51">
        <f t="shared" si="1"/>
        <v>345</v>
      </c>
      <c r="D14" s="51">
        <v>345</v>
      </c>
      <c r="E14" s="51">
        <v>0</v>
      </c>
      <c r="F14" s="51">
        <v>0</v>
      </c>
      <c r="G14" s="134"/>
    </row>
    <row r="15" spans="1:7" ht="16.5" customHeight="1">
      <c r="A15" s="50">
        <v>30199</v>
      </c>
      <c r="B15" s="52" t="s">
        <v>1176</v>
      </c>
      <c r="C15" s="51">
        <f t="shared" si="1"/>
        <v>11780</v>
      </c>
      <c r="D15" s="51">
        <v>11780</v>
      </c>
      <c r="E15" s="51">
        <v>0</v>
      </c>
      <c r="F15" s="51">
        <v>0</v>
      </c>
      <c r="G15" s="133"/>
    </row>
    <row r="16" spans="1:7" ht="16.5" customHeight="1">
      <c r="A16" s="52" t="s">
        <v>1177</v>
      </c>
      <c r="B16" s="52" t="s">
        <v>1178</v>
      </c>
      <c r="C16" s="51">
        <f aca="true" t="shared" si="2" ref="C16:F16">SUM(C17:C43)</f>
        <v>72155</v>
      </c>
      <c r="D16" s="51">
        <f t="shared" si="2"/>
        <v>72155</v>
      </c>
      <c r="E16" s="51">
        <f t="shared" si="2"/>
        <v>0</v>
      </c>
      <c r="F16" s="51">
        <f t="shared" si="2"/>
        <v>0</v>
      </c>
      <c r="G16" s="133"/>
    </row>
    <row r="17" spans="1:7" ht="16.5" customHeight="1">
      <c r="A17" s="52" t="s">
        <v>1179</v>
      </c>
      <c r="B17" s="52" t="s">
        <v>1180</v>
      </c>
      <c r="C17" s="51">
        <f aca="true" t="shared" si="3" ref="C17:C43">SUM(D17,E17,F17)</f>
        <v>5422</v>
      </c>
      <c r="D17" s="51">
        <v>5422</v>
      </c>
      <c r="E17" s="51">
        <v>0</v>
      </c>
      <c r="F17" s="51">
        <v>0</v>
      </c>
      <c r="G17" s="133"/>
    </row>
    <row r="18" spans="1:7" ht="16.5" customHeight="1">
      <c r="A18" s="52" t="s">
        <v>1181</v>
      </c>
      <c r="B18" s="52" t="s">
        <v>1182</v>
      </c>
      <c r="C18" s="51">
        <f t="shared" si="3"/>
        <v>1759</v>
      </c>
      <c r="D18" s="51">
        <v>1759</v>
      </c>
      <c r="E18" s="51">
        <v>0</v>
      </c>
      <c r="F18" s="51">
        <v>0</v>
      </c>
      <c r="G18" s="133"/>
    </row>
    <row r="19" spans="1:7" ht="16.5" customHeight="1">
      <c r="A19" s="52" t="s">
        <v>1183</v>
      </c>
      <c r="B19" s="52" t="s">
        <v>1184</v>
      </c>
      <c r="C19" s="51">
        <f t="shared" si="3"/>
        <v>560</v>
      </c>
      <c r="D19" s="51">
        <v>560</v>
      </c>
      <c r="E19" s="51">
        <v>0</v>
      </c>
      <c r="F19" s="51">
        <v>0</v>
      </c>
      <c r="G19" s="133"/>
    </row>
    <row r="20" spans="1:7" ht="16.5" customHeight="1">
      <c r="A20" s="52" t="s">
        <v>1185</v>
      </c>
      <c r="B20" s="52" t="s">
        <v>1186</v>
      </c>
      <c r="C20" s="51">
        <f t="shared" si="3"/>
        <v>57</v>
      </c>
      <c r="D20" s="51">
        <v>57</v>
      </c>
      <c r="E20" s="51">
        <v>0</v>
      </c>
      <c r="F20" s="51">
        <v>0</v>
      </c>
      <c r="G20" s="133"/>
    </row>
    <row r="21" spans="1:7" ht="16.5" customHeight="1">
      <c r="A21" s="52" t="s">
        <v>1187</v>
      </c>
      <c r="B21" s="52" t="s">
        <v>1188</v>
      </c>
      <c r="C21" s="51">
        <f t="shared" si="3"/>
        <v>945</v>
      </c>
      <c r="D21" s="51">
        <v>945</v>
      </c>
      <c r="E21" s="51">
        <v>0</v>
      </c>
      <c r="F21" s="51">
        <v>0</v>
      </c>
      <c r="G21" s="133"/>
    </row>
    <row r="22" spans="1:7" ht="16.5" customHeight="1">
      <c r="A22" s="52" t="s">
        <v>1189</v>
      </c>
      <c r="B22" s="52" t="s">
        <v>1190</v>
      </c>
      <c r="C22" s="51">
        <f t="shared" si="3"/>
        <v>4856</v>
      </c>
      <c r="D22" s="51">
        <v>4856</v>
      </c>
      <c r="E22" s="51">
        <v>0</v>
      </c>
      <c r="F22" s="51">
        <v>0</v>
      </c>
      <c r="G22" s="133"/>
    </row>
    <row r="23" spans="1:7" ht="16.5" customHeight="1">
      <c r="A23" s="52" t="s">
        <v>1191</v>
      </c>
      <c r="B23" s="52" t="s">
        <v>1192</v>
      </c>
      <c r="C23" s="51">
        <f t="shared" si="3"/>
        <v>928</v>
      </c>
      <c r="D23" s="51">
        <v>928</v>
      </c>
      <c r="E23" s="51">
        <v>0</v>
      </c>
      <c r="F23" s="51">
        <v>0</v>
      </c>
      <c r="G23" s="133"/>
    </row>
    <row r="24" spans="1:7" ht="16.5" customHeight="1">
      <c r="A24" s="52" t="s">
        <v>1193</v>
      </c>
      <c r="B24" s="52" t="s">
        <v>1194</v>
      </c>
      <c r="C24" s="51">
        <f t="shared" si="3"/>
        <v>455</v>
      </c>
      <c r="D24" s="51">
        <v>455</v>
      </c>
      <c r="E24" s="51">
        <v>0</v>
      </c>
      <c r="F24" s="51">
        <v>0</v>
      </c>
      <c r="G24" s="133"/>
    </row>
    <row r="25" spans="1:7" ht="16.5" customHeight="1">
      <c r="A25" s="52" t="s">
        <v>1195</v>
      </c>
      <c r="B25" s="52" t="s">
        <v>1196</v>
      </c>
      <c r="C25" s="51">
        <f t="shared" si="3"/>
        <v>1911</v>
      </c>
      <c r="D25" s="51">
        <v>1911</v>
      </c>
      <c r="E25" s="51">
        <v>0</v>
      </c>
      <c r="F25" s="51">
        <v>0</v>
      </c>
      <c r="G25" s="133"/>
    </row>
    <row r="26" spans="1:7" ht="16.5" customHeight="1">
      <c r="A26" s="52" t="s">
        <v>1197</v>
      </c>
      <c r="B26" s="52" t="s">
        <v>1198</v>
      </c>
      <c r="C26" s="51">
        <f t="shared" si="3"/>
        <v>2418</v>
      </c>
      <c r="D26" s="51">
        <v>2418</v>
      </c>
      <c r="E26" s="51">
        <v>0</v>
      </c>
      <c r="F26" s="51">
        <v>0</v>
      </c>
      <c r="G26" s="133"/>
    </row>
    <row r="27" spans="1:7" ht="16.5" customHeight="1">
      <c r="A27" s="52" t="s">
        <v>1199</v>
      </c>
      <c r="B27" s="52" t="s">
        <v>1200</v>
      </c>
      <c r="C27" s="51">
        <f t="shared" si="3"/>
        <v>165</v>
      </c>
      <c r="D27" s="51">
        <v>165</v>
      </c>
      <c r="E27" s="51">
        <v>0</v>
      </c>
      <c r="F27" s="51">
        <v>0</v>
      </c>
      <c r="G27" s="133"/>
    </row>
    <row r="28" spans="1:7" ht="16.5" customHeight="1">
      <c r="A28" s="52" t="s">
        <v>1201</v>
      </c>
      <c r="B28" s="52" t="s">
        <v>1202</v>
      </c>
      <c r="C28" s="51">
        <f t="shared" si="3"/>
        <v>4773</v>
      </c>
      <c r="D28" s="51">
        <v>4773</v>
      </c>
      <c r="E28" s="51">
        <v>0</v>
      </c>
      <c r="F28" s="51">
        <v>0</v>
      </c>
      <c r="G28" s="133"/>
    </row>
    <row r="29" spans="1:7" ht="16.5" customHeight="1">
      <c r="A29" s="52" t="s">
        <v>1203</v>
      </c>
      <c r="B29" s="52" t="s">
        <v>1204</v>
      </c>
      <c r="C29" s="51">
        <f t="shared" si="3"/>
        <v>994</v>
      </c>
      <c r="D29" s="51">
        <v>994</v>
      </c>
      <c r="E29" s="51">
        <v>0</v>
      </c>
      <c r="F29" s="51">
        <v>0</v>
      </c>
      <c r="G29" s="133"/>
    </row>
    <row r="30" spans="1:7" ht="16.5" customHeight="1">
      <c r="A30" s="52" t="s">
        <v>1205</v>
      </c>
      <c r="B30" s="52" t="s">
        <v>1206</v>
      </c>
      <c r="C30" s="51">
        <f t="shared" si="3"/>
        <v>927</v>
      </c>
      <c r="D30" s="51">
        <v>927</v>
      </c>
      <c r="E30" s="51">
        <v>0</v>
      </c>
      <c r="F30" s="51">
        <v>0</v>
      </c>
      <c r="G30" s="133"/>
    </row>
    <row r="31" spans="1:7" ht="16.5" customHeight="1">
      <c r="A31" s="52" t="s">
        <v>1207</v>
      </c>
      <c r="B31" s="52" t="s">
        <v>1208</v>
      </c>
      <c r="C31" s="51">
        <f t="shared" si="3"/>
        <v>1736</v>
      </c>
      <c r="D31" s="51">
        <v>1736</v>
      </c>
      <c r="E31" s="51">
        <v>0</v>
      </c>
      <c r="F31" s="51">
        <v>0</v>
      </c>
      <c r="G31" s="133"/>
    </row>
    <row r="32" spans="1:7" ht="16.5" customHeight="1">
      <c r="A32" s="52" t="s">
        <v>1209</v>
      </c>
      <c r="B32" s="52" t="s">
        <v>1210</v>
      </c>
      <c r="C32" s="51">
        <f t="shared" si="3"/>
        <v>2382</v>
      </c>
      <c r="D32" s="51">
        <v>2382</v>
      </c>
      <c r="E32" s="51">
        <v>0</v>
      </c>
      <c r="F32" s="51">
        <v>0</v>
      </c>
      <c r="G32" s="133"/>
    </row>
    <row r="33" spans="1:7" ht="16.5" customHeight="1">
      <c r="A33" s="52" t="s">
        <v>1211</v>
      </c>
      <c r="B33" s="52" t="s">
        <v>1212</v>
      </c>
      <c r="C33" s="51">
        <f t="shared" si="3"/>
        <v>6426</v>
      </c>
      <c r="D33" s="51">
        <v>6426</v>
      </c>
      <c r="E33" s="51">
        <v>0</v>
      </c>
      <c r="F33" s="51">
        <v>0</v>
      </c>
      <c r="G33" s="133"/>
    </row>
    <row r="34" spans="1:7" ht="16.5" customHeight="1">
      <c r="A34" s="52" t="s">
        <v>1213</v>
      </c>
      <c r="B34" s="52" t="s">
        <v>1214</v>
      </c>
      <c r="C34" s="51">
        <f t="shared" si="3"/>
        <v>320</v>
      </c>
      <c r="D34" s="51">
        <v>320</v>
      </c>
      <c r="E34" s="51">
        <v>0</v>
      </c>
      <c r="F34" s="51">
        <v>0</v>
      </c>
      <c r="G34" s="133"/>
    </row>
    <row r="35" spans="1:7" ht="16.5" customHeight="1">
      <c r="A35" s="52" t="s">
        <v>1215</v>
      </c>
      <c r="B35" s="52" t="s">
        <v>1216</v>
      </c>
      <c r="C35" s="51">
        <f t="shared" si="3"/>
        <v>409</v>
      </c>
      <c r="D35" s="51">
        <v>409</v>
      </c>
      <c r="E35" s="51">
        <v>0</v>
      </c>
      <c r="F35" s="51">
        <v>0</v>
      </c>
      <c r="G35" s="133"/>
    </row>
    <row r="36" spans="1:7" ht="16.5" customHeight="1">
      <c r="A36" s="52" t="s">
        <v>1217</v>
      </c>
      <c r="B36" s="52" t="s">
        <v>1218</v>
      </c>
      <c r="C36" s="51">
        <f t="shared" si="3"/>
        <v>2913</v>
      </c>
      <c r="D36" s="51">
        <v>2913</v>
      </c>
      <c r="E36" s="51">
        <v>0</v>
      </c>
      <c r="F36" s="51">
        <v>0</v>
      </c>
      <c r="G36" s="133"/>
    </row>
    <row r="37" spans="1:7" ht="16.5" customHeight="1">
      <c r="A37" s="52" t="s">
        <v>1219</v>
      </c>
      <c r="B37" s="52" t="s">
        <v>1220</v>
      </c>
      <c r="C37" s="51">
        <f t="shared" si="3"/>
        <v>3588</v>
      </c>
      <c r="D37" s="51">
        <v>3588</v>
      </c>
      <c r="E37" s="51">
        <v>0</v>
      </c>
      <c r="F37" s="51">
        <v>0</v>
      </c>
      <c r="G37" s="133"/>
    </row>
    <row r="38" spans="1:7" ht="16.5" customHeight="1">
      <c r="A38" s="52" t="s">
        <v>1221</v>
      </c>
      <c r="B38" s="52" t="s">
        <v>1222</v>
      </c>
      <c r="C38" s="51">
        <f t="shared" si="3"/>
        <v>1909</v>
      </c>
      <c r="D38" s="51">
        <v>1909</v>
      </c>
      <c r="E38" s="51">
        <v>0</v>
      </c>
      <c r="F38" s="51">
        <v>0</v>
      </c>
      <c r="G38" s="133"/>
    </row>
    <row r="39" spans="1:7" ht="16.5" customHeight="1">
      <c r="A39" s="52" t="s">
        <v>1223</v>
      </c>
      <c r="B39" s="52" t="s">
        <v>1224</v>
      </c>
      <c r="C39" s="51">
        <f t="shared" si="3"/>
        <v>473</v>
      </c>
      <c r="D39" s="51">
        <v>473</v>
      </c>
      <c r="E39" s="51">
        <v>0</v>
      </c>
      <c r="F39" s="51">
        <v>0</v>
      </c>
      <c r="G39" s="133"/>
    </row>
    <row r="40" spans="1:7" ht="16.5" customHeight="1">
      <c r="A40" s="52" t="s">
        <v>1225</v>
      </c>
      <c r="B40" s="52" t="s">
        <v>1226</v>
      </c>
      <c r="C40" s="51">
        <f t="shared" si="3"/>
        <v>4053</v>
      </c>
      <c r="D40" s="51">
        <v>4053</v>
      </c>
      <c r="E40" s="51">
        <v>0</v>
      </c>
      <c r="F40" s="51">
        <v>0</v>
      </c>
      <c r="G40" s="133"/>
    </row>
    <row r="41" spans="1:7" ht="16.5" customHeight="1">
      <c r="A41" s="52" t="s">
        <v>1227</v>
      </c>
      <c r="B41" s="52" t="s">
        <v>1228</v>
      </c>
      <c r="C41" s="51">
        <f t="shared" si="3"/>
        <v>2062</v>
      </c>
      <c r="D41" s="51">
        <v>2062</v>
      </c>
      <c r="E41" s="51">
        <v>0</v>
      </c>
      <c r="F41" s="51">
        <v>0</v>
      </c>
      <c r="G41" s="133"/>
    </row>
    <row r="42" spans="1:7" ht="16.5" customHeight="1">
      <c r="A42" s="52" t="s">
        <v>1229</v>
      </c>
      <c r="B42" s="52" t="s">
        <v>1230</v>
      </c>
      <c r="C42" s="51">
        <f t="shared" si="3"/>
        <v>200</v>
      </c>
      <c r="D42" s="51">
        <v>200</v>
      </c>
      <c r="E42" s="51">
        <v>0</v>
      </c>
      <c r="F42" s="51">
        <v>0</v>
      </c>
      <c r="G42" s="133"/>
    </row>
    <row r="43" spans="1:7" ht="16.5" customHeight="1">
      <c r="A43" s="52" t="s">
        <v>1231</v>
      </c>
      <c r="B43" s="52" t="s">
        <v>1232</v>
      </c>
      <c r="C43" s="51">
        <f t="shared" si="3"/>
        <v>19514</v>
      </c>
      <c r="D43" s="51">
        <v>19514</v>
      </c>
      <c r="E43" s="51">
        <v>0</v>
      </c>
      <c r="F43" s="51">
        <v>0</v>
      </c>
      <c r="G43" s="133"/>
    </row>
    <row r="44" spans="1:7" ht="16.5" customHeight="1">
      <c r="A44" s="52" t="s">
        <v>1233</v>
      </c>
      <c r="B44" s="52" t="s">
        <v>1234</v>
      </c>
      <c r="C44" s="51">
        <f aca="true" t="shared" si="4" ref="C44:F44">SUM(C45:C60)</f>
        <v>55036</v>
      </c>
      <c r="D44" s="51">
        <f t="shared" si="4"/>
        <v>55036</v>
      </c>
      <c r="E44" s="51">
        <f t="shared" si="4"/>
        <v>0</v>
      </c>
      <c r="F44" s="51">
        <f t="shared" si="4"/>
        <v>0</v>
      </c>
      <c r="G44" s="133"/>
    </row>
    <row r="45" spans="1:7" ht="16.5" customHeight="1">
      <c r="A45" s="52" t="s">
        <v>1235</v>
      </c>
      <c r="B45" s="52" t="s">
        <v>1236</v>
      </c>
      <c r="C45" s="51">
        <f aca="true" t="shared" si="5" ref="C45:C60">SUM(D45,E45,F45)</f>
        <v>960</v>
      </c>
      <c r="D45" s="51">
        <v>960</v>
      </c>
      <c r="E45" s="51">
        <v>0</v>
      </c>
      <c r="F45" s="51">
        <v>0</v>
      </c>
      <c r="G45" s="133"/>
    </row>
    <row r="46" spans="1:7" ht="16.5" customHeight="1">
      <c r="A46" s="52" t="s">
        <v>1237</v>
      </c>
      <c r="B46" s="52" t="s">
        <v>1238</v>
      </c>
      <c r="C46" s="51">
        <f t="shared" si="5"/>
        <v>29635</v>
      </c>
      <c r="D46" s="51">
        <v>29635</v>
      </c>
      <c r="E46" s="51">
        <v>0</v>
      </c>
      <c r="F46" s="51">
        <v>0</v>
      </c>
      <c r="G46" s="133"/>
    </row>
    <row r="47" spans="1:7" ht="16.5" customHeight="1">
      <c r="A47" s="52" t="s">
        <v>1239</v>
      </c>
      <c r="B47" s="52" t="s">
        <v>1240</v>
      </c>
      <c r="C47" s="51">
        <f t="shared" si="5"/>
        <v>26</v>
      </c>
      <c r="D47" s="51">
        <v>26</v>
      </c>
      <c r="E47" s="51">
        <v>0</v>
      </c>
      <c r="F47" s="51">
        <v>0</v>
      </c>
      <c r="G47" s="133"/>
    </row>
    <row r="48" spans="1:7" ht="16.5" customHeight="1">
      <c r="A48" s="52" t="s">
        <v>1241</v>
      </c>
      <c r="B48" s="52" t="s">
        <v>1242</v>
      </c>
      <c r="C48" s="51">
        <f t="shared" si="5"/>
        <v>2446</v>
      </c>
      <c r="D48" s="51">
        <v>2446</v>
      </c>
      <c r="E48" s="51">
        <v>0</v>
      </c>
      <c r="F48" s="51">
        <v>0</v>
      </c>
      <c r="G48" s="133"/>
    </row>
    <row r="49" spans="1:7" ht="16.5" customHeight="1">
      <c r="A49" s="52" t="s">
        <v>1243</v>
      </c>
      <c r="B49" s="52" t="s">
        <v>1244</v>
      </c>
      <c r="C49" s="51">
        <f t="shared" si="5"/>
        <v>7797</v>
      </c>
      <c r="D49" s="51">
        <v>7797</v>
      </c>
      <c r="E49" s="51">
        <v>0</v>
      </c>
      <c r="F49" s="51">
        <v>0</v>
      </c>
      <c r="G49" s="133"/>
    </row>
    <row r="50" spans="1:7" ht="16.5" customHeight="1">
      <c r="A50" s="52" t="s">
        <v>1245</v>
      </c>
      <c r="B50" s="52" t="s">
        <v>1246</v>
      </c>
      <c r="C50" s="51">
        <f t="shared" si="5"/>
        <v>50</v>
      </c>
      <c r="D50" s="51">
        <v>50</v>
      </c>
      <c r="E50" s="51">
        <v>0</v>
      </c>
      <c r="F50" s="51">
        <v>0</v>
      </c>
      <c r="G50" s="133"/>
    </row>
    <row r="51" spans="1:7" ht="16.5" customHeight="1">
      <c r="A51" s="52" t="s">
        <v>1247</v>
      </c>
      <c r="B51" s="52" t="s">
        <v>1248</v>
      </c>
      <c r="C51" s="51">
        <f t="shared" si="5"/>
        <v>2062</v>
      </c>
      <c r="D51" s="51">
        <v>2062</v>
      </c>
      <c r="E51" s="51">
        <v>0</v>
      </c>
      <c r="F51" s="51">
        <v>0</v>
      </c>
      <c r="G51" s="133"/>
    </row>
    <row r="52" spans="1:7" ht="16.5" customHeight="1">
      <c r="A52" s="52" t="s">
        <v>1249</v>
      </c>
      <c r="B52" s="52" t="s">
        <v>1250</v>
      </c>
      <c r="C52" s="51">
        <f t="shared" si="5"/>
        <v>3131</v>
      </c>
      <c r="D52" s="51">
        <v>3131</v>
      </c>
      <c r="E52" s="51">
        <v>0</v>
      </c>
      <c r="F52" s="51">
        <v>0</v>
      </c>
      <c r="G52" s="133"/>
    </row>
    <row r="53" spans="1:7" ht="16.5" customHeight="1">
      <c r="A53" s="52" t="s">
        <v>1251</v>
      </c>
      <c r="B53" s="52" t="s">
        <v>1252</v>
      </c>
      <c r="C53" s="51">
        <f t="shared" si="5"/>
        <v>1108</v>
      </c>
      <c r="D53" s="51">
        <v>1108</v>
      </c>
      <c r="E53" s="51">
        <v>0</v>
      </c>
      <c r="F53" s="51">
        <v>0</v>
      </c>
      <c r="G53" s="133"/>
    </row>
    <row r="54" spans="1:7" ht="16.5" customHeight="1">
      <c r="A54" s="52" t="s">
        <v>1253</v>
      </c>
      <c r="B54" s="52" t="s">
        <v>1254</v>
      </c>
      <c r="C54" s="51">
        <f t="shared" si="5"/>
        <v>11</v>
      </c>
      <c r="D54" s="51">
        <v>11</v>
      </c>
      <c r="E54" s="51">
        <v>0</v>
      </c>
      <c r="F54" s="51">
        <v>0</v>
      </c>
      <c r="G54" s="133"/>
    </row>
    <row r="55" spans="1:7" ht="16.5" customHeight="1">
      <c r="A55" s="52" t="s">
        <v>1255</v>
      </c>
      <c r="B55" s="52" t="s">
        <v>1256</v>
      </c>
      <c r="C55" s="51">
        <f t="shared" si="5"/>
        <v>5707</v>
      </c>
      <c r="D55" s="51">
        <v>5707</v>
      </c>
      <c r="E55" s="51">
        <v>0</v>
      </c>
      <c r="F55" s="51">
        <v>0</v>
      </c>
      <c r="G55" s="133"/>
    </row>
    <row r="56" spans="1:7" ht="16.5" customHeight="1">
      <c r="A56" s="52" t="s">
        <v>1257</v>
      </c>
      <c r="B56" s="52" t="s">
        <v>1258</v>
      </c>
      <c r="C56" s="51">
        <f t="shared" si="5"/>
        <v>7</v>
      </c>
      <c r="D56" s="51">
        <v>7</v>
      </c>
      <c r="E56" s="51">
        <v>0</v>
      </c>
      <c r="F56" s="51">
        <v>0</v>
      </c>
      <c r="G56" s="133"/>
    </row>
    <row r="57" spans="1:7" ht="16.5" customHeight="1">
      <c r="A57" s="52" t="s">
        <v>1259</v>
      </c>
      <c r="B57" s="52" t="s">
        <v>1260</v>
      </c>
      <c r="C57" s="51">
        <f t="shared" si="5"/>
        <v>1</v>
      </c>
      <c r="D57" s="51">
        <v>1</v>
      </c>
      <c r="E57" s="51">
        <v>0</v>
      </c>
      <c r="F57" s="51">
        <v>0</v>
      </c>
      <c r="G57" s="133"/>
    </row>
    <row r="58" spans="1:7" ht="15" customHeight="1">
      <c r="A58" s="50">
        <v>30314</v>
      </c>
      <c r="B58" s="52" t="s">
        <v>1261</v>
      </c>
      <c r="C58" s="51">
        <f t="shared" si="5"/>
        <v>0</v>
      </c>
      <c r="D58" s="51">
        <v>0</v>
      </c>
      <c r="E58" s="51">
        <v>0</v>
      </c>
      <c r="F58" s="51">
        <v>0</v>
      </c>
      <c r="G58" s="134"/>
    </row>
    <row r="59" spans="1:7" ht="15" customHeight="1">
      <c r="A59" s="50">
        <v>30315</v>
      </c>
      <c r="B59" s="52" t="s">
        <v>1262</v>
      </c>
      <c r="C59" s="51">
        <f t="shared" si="5"/>
        <v>0</v>
      </c>
      <c r="D59" s="51">
        <v>0</v>
      </c>
      <c r="E59" s="51">
        <v>0</v>
      </c>
      <c r="F59" s="51">
        <v>0</v>
      </c>
      <c r="G59" s="134"/>
    </row>
    <row r="60" spans="1:7" ht="16.5" customHeight="1">
      <c r="A60" s="52" t="s">
        <v>1263</v>
      </c>
      <c r="B60" s="52" t="s">
        <v>1264</v>
      </c>
      <c r="C60" s="51">
        <f t="shared" si="5"/>
        <v>2095</v>
      </c>
      <c r="D60" s="51">
        <v>2095</v>
      </c>
      <c r="E60" s="51">
        <v>0</v>
      </c>
      <c r="F60" s="51">
        <v>0</v>
      </c>
      <c r="G60" s="133"/>
    </row>
    <row r="61" spans="1:7" ht="16.5" customHeight="1">
      <c r="A61" s="52" t="s">
        <v>1265</v>
      </c>
      <c r="B61" s="52" t="s">
        <v>1266</v>
      </c>
      <c r="C61" s="51">
        <f aca="true" t="shared" si="6" ref="C61:F61">SUM(C62:C65)</f>
        <v>23282</v>
      </c>
      <c r="D61" s="51">
        <f t="shared" si="6"/>
        <v>23282</v>
      </c>
      <c r="E61" s="51">
        <f t="shared" si="6"/>
        <v>0</v>
      </c>
      <c r="F61" s="51">
        <f t="shared" si="6"/>
        <v>0</v>
      </c>
      <c r="G61" s="133"/>
    </row>
    <row r="62" spans="1:7" ht="16.5" customHeight="1">
      <c r="A62" s="52" t="s">
        <v>1267</v>
      </c>
      <c r="B62" s="52" t="s">
        <v>1268</v>
      </c>
      <c r="C62" s="51">
        <f aca="true" t="shared" si="7" ref="C62:C65">SUM(D62,E62,F62)</f>
        <v>1431</v>
      </c>
      <c r="D62" s="51">
        <v>1431</v>
      </c>
      <c r="E62" s="51">
        <v>0</v>
      </c>
      <c r="F62" s="51">
        <v>0</v>
      </c>
      <c r="G62" s="133"/>
    </row>
    <row r="63" spans="1:7" ht="16.5" customHeight="1">
      <c r="A63" s="52" t="s">
        <v>1269</v>
      </c>
      <c r="B63" s="52" t="s">
        <v>1270</v>
      </c>
      <c r="C63" s="51">
        <f t="shared" si="7"/>
        <v>21783</v>
      </c>
      <c r="D63" s="51">
        <v>21783</v>
      </c>
      <c r="E63" s="51">
        <v>0</v>
      </c>
      <c r="F63" s="51">
        <v>0</v>
      </c>
      <c r="G63" s="133"/>
    </row>
    <row r="64" spans="1:7" ht="16.5" customHeight="1">
      <c r="A64" s="52" t="s">
        <v>1271</v>
      </c>
      <c r="B64" s="52" t="s">
        <v>1272</v>
      </c>
      <c r="C64" s="51">
        <f t="shared" si="7"/>
        <v>0</v>
      </c>
      <c r="D64" s="51">
        <v>0</v>
      </c>
      <c r="E64" s="51">
        <v>0</v>
      </c>
      <c r="F64" s="51">
        <v>0</v>
      </c>
      <c r="G64" s="133"/>
    </row>
    <row r="65" spans="1:7" ht="16.5" customHeight="1">
      <c r="A65" s="52" t="s">
        <v>1273</v>
      </c>
      <c r="B65" s="52" t="s">
        <v>1274</v>
      </c>
      <c r="C65" s="51">
        <f t="shared" si="7"/>
        <v>68</v>
      </c>
      <c r="D65" s="51">
        <v>68</v>
      </c>
      <c r="E65" s="51">
        <v>0</v>
      </c>
      <c r="F65" s="51">
        <v>0</v>
      </c>
      <c r="G65" s="133"/>
    </row>
    <row r="66" spans="1:7" ht="16.5" customHeight="1">
      <c r="A66" s="52" t="s">
        <v>1275</v>
      </c>
      <c r="B66" s="52" t="s">
        <v>1276</v>
      </c>
      <c r="C66" s="51">
        <f aca="true" t="shared" si="8" ref="C66:F66">SUM(C67:C68)</f>
        <v>0</v>
      </c>
      <c r="D66" s="51">
        <f t="shared" si="8"/>
        <v>0</v>
      </c>
      <c r="E66" s="51">
        <f t="shared" si="8"/>
        <v>0</v>
      </c>
      <c r="F66" s="51">
        <f t="shared" si="8"/>
        <v>0</v>
      </c>
      <c r="G66" s="133"/>
    </row>
    <row r="67" spans="1:7" ht="16.5" customHeight="1">
      <c r="A67" s="52" t="s">
        <v>1277</v>
      </c>
      <c r="B67" s="52" t="s">
        <v>1278</v>
      </c>
      <c r="C67" s="51">
        <f aca="true" t="shared" si="9" ref="C67:C71">SUM(D67,E67,F67)</f>
        <v>0</v>
      </c>
      <c r="D67" s="51">
        <v>0</v>
      </c>
      <c r="E67" s="51">
        <v>0</v>
      </c>
      <c r="F67" s="51">
        <v>0</v>
      </c>
      <c r="G67" s="133"/>
    </row>
    <row r="68" spans="1:7" ht="16.5" customHeight="1">
      <c r="A68" s="52" t="s">
        <v>1279</v>
      </c>
      <c r="B68" s="52" t="s">
        <v>1280</v>
      </c>
      <c r="C68" s="51">
        <f t="shared" si="9"/>
        <v>0</v>
      </c>
      <c r="D68" s="51">
        <v>0</v>
      </c>
      <c r="E68" s="51">
        <v>0</v>
      </c>
      <c r="F68" s="51">
        <v>0</v>
      </c>
      <c r="G68" s="133"/>
    </row>
    <row r="69" spans="1:7" ht="16.5" customHeight="1">
      <c r="A69" s="52" t="s">
        <v>1281</v>
      </c>
      <c r="B69" s="52" t="s">
        <v>1282</v>
      </c>
      <c r="C69" s="51">
        <f aca="true" t="shared" si="10" ref="C69:F69">SUM(C70:C71)</f>
        <v>32</v>
      </c>
      <c r="D69" s="51">
        <f t="shared" si="10"/>
        <v>32</v>
      </c>
      <c r="E69" s="51">
        <f t="shared" si="10"/>
        <v>0</v>
      </c>
      <c r="F69" s="51">
        <f t="shared" si="10"/>
        <v>0</v>
      </c>
      <c r="G69" s="133"/>
    </row>
    <row r="70" spans="1:7" ht="16.5" customHeight="1">
      <c r="A70" s="52" t="s">
        <v>1283</v>
      </c>
      <c r="B70" s="52" t="s">
        <v>1284</v>
      </c>
      <c r="C70" s="51">
        <f t="shared" si="9"/>
        <v>32</v>
      </c>
      <c r="D70" s="51">
        <v>32</v>
      </c>
      <c r="E70" s="51">
        <v>0</v>
      </c>
      <c r="F70" s="51">
        <v>0</v>
      </c>
      <c r="G70" s="133"/>
    </row>
    <row r="71" spans="1:7" ht="16.5" customHeight="1">
      <c r="A71" s="52" t="s">
        <v>1285</v>
      </c>
      <c r="B71" s="52" t="s">
        <v>1286</v>
      </c>
      <c r="C71" s="51">
        <f t="shared" si="9"/>
        <v>0</v>
      </c>
      <c r="D71" s="51">
        <v>0</v>
      </c>
      <c r="E71" s="51">
        <v>0</v>
      </c>
      <c r="F71" s="51">
        <v>0</v>
      </c>
      <c r="G71" s="133"/>
    </row>
    <row r="72" spans="1:7" ht="16.5" customHeight="1">
      <c r="A72" s="52" t="s">
        <v>1287</v>
      </c>
      <c r="B72" s="52" t="s">
        <v>1288</v>
      </c>
      <c r="C72" s="51">
        <f aca="true" t="shared" si="11" ref="C72:F72">SUM(C73:C82)</f>
        <v>0</v>
      </c>
      <c r="D72" s="51">
        <f t="shared" si="11"/>
        <v>0</v>
      </c>
      <c r="E72" s="51">
        <f t="shared" si="11"/>
        <v>0</v>
      </c>
      <c r="F72" s="51">
        <f t="shared" si="11"/>
        <v>0</v>
      </c>
      <c r="G72" s="133"/>
    </row>
    <row r="73" spans="1:7" ht="16.5" customHeight="1">
      <c r="A73" s="52" t="s">
        <v>1289</v>
      </c>
      <c r="B73" s="52" t="s">
        <v>1290</v>
      </c>
      <c r="C73" s="51">
        <f aca="true" t="shared" si="12" ref="C73:C82">SUM(D73,E73,F73)</f>
        <v>0</v>
      </c>
      <c r="D73" s="51">
        <v>0</v>
      </c>
      <c r="E73" s="51">
        <v>0</v>
      </c>
      <c r="F73" s="51">
        <v>0</v>
      </c>
      <c r="G73" s="133"/>
    </row>
    <row r="74" spans="1:7" ht="16.5" customHeight="1">
      <c r="A74" s="52" t="s">
        <v>1291</v>
      </c>
      <c r="B74" s="52" t="s">
        <v>1292</v>
      </c>
      <c r="C74" s="51">
        <f t="shared" si="12"/>
        <v>0</v>
      </c>
      <c r="D74" s="51">
        <v>0</v>
      </c>
      <c r="E74" s="51">
        <v>0</v>
      </c>
      <c r="F74" s="51">
        <v>0</v>
      </c>
      <c r="G74" s="133"/>
    </row>
    <row r="75" spans="1:7" ht="16.5" customHeight="1">
      <c r="A75" s="52" t="s">
        <v>1293</v>
      </c>
      <c r="B75" s="52" t="s">
        <v>1294</v>
      </c>
      <c r="C75" s="51">
        <f t="shared" si="12"/>
        <v>0</v>
      </c>
      <c r="D75" s="51">
        <v>0</v>
      </c>
      <c r="E75" s="51">
        <v>0</v>
      </c>
      <c r="F75" s="51">
        <v>0</v>
      </c>
      <c r="G75" s="133"/>
    </row>
    <row r="76" spans="1:7" ht="16.5" customHeight="1">
      <c r="A76" s="52" t="s">
        <v>1295</v>
      </c>
      <c r="B76" s="52" t="s">
        <v>1296</v>
      </c>
      <c r="C76" s="51">
        <f t="shared" si="12"/>
        <v>0</v>
      </c>
      <c r="D76" s="51">
        <v>0</v>
      </c>
      <c r="E76" s="51">
        <v>0</v>
      </c>
      <c r="F76" s="51">
        <v>0</v>
      </c>
      <c r="G76" s="133"/>
    </row>
    <row r="77" spans="1:7" ht="16.5" customHeight="1">
      <c r="A77" s="52" t="s">
        <v>1297</v>
      </c>
      <c r="B77" s="52" t="s">
        <v>1298</v>
      </c>
      <c r="C77" s="51">
        <f t="shared" si="12"/>
        <v>0</v>
      </c>
      <c r="D77" s="51">
        <v>0</v>
      </c>
      <c r="E77" s="51">
        <v>0</v>
      </c>
      <c r="F77" s="51">
        <v>0</v>
      </c>
      <c r="G77" s="133"/>
    </row>
    <row r="78" spans="1:7" ht="16.5" customHeight="1">
      <c r="A78" s="52" t="s">
        <v>1299</v>
      </c>
      <c r="B78" s="52" t="s">
        <v>1300</v>
      </c>
      <c r="C78" s="51">
        <f t="shared" si="12"/>
        <v>0</v>
      </c>
      <c r="D78" s="51">
        <v>0</v>
      </c>
      <c r="E78" s="51">
        <v>0</v>
      </c>
      <c r="F78" s="51">
        <v>0</v>
      </c>
      <c r="G78" s="133"/>
    </row>
    <row r="79" spans="1:7" ht="16.5" customHeight="1">
      <c r="A79" s="52" t="s">
        <v>1301</v>
      </c>
      <c r="B79" s="52" t="s">
        <v>1302</v>
      </c>
      <c r="C79" s="51">
        <f t="shared" si="12"/>
        <v>0</v>
      </c>
      <c r="D79" s="51">
        <v>0</v>
      </c>
      <c r="E79" s="51">
        <v>0</v>
      </c>
      <c r="F79" s="51">
        <v>0</v>
      </c>
      <c r="G79" s="133"/>
    </row>
    <row r="80" spans="1:7" ht="16.5" customHeight="1">
      <c r="A80" s="52" t="s">
        <v>1303</v>
      </c>
      <c r="B80" s="52" t="s">
        <v>1304</v>
      </c>
      <c r="C80" s="51">
        <f t="shared" si="12"/>
        <v>0</v>
      </c>
      <c r="D80" s="51">
        <v>0</v>
      </c>
      <c r="E80" s="51">
        <v>0</v>
      </c>
      <c r="F80" s="51">
        <v>0</v>
      </c>
      <c r="G80" s="133"/>
    </row>
    <row r="81" spans="1:7" ht="16.5" customHeight="1">
      <c r="A81" s="52" t="s">
        <v>1305</v>
      </c>
      <c r="B81" s="52" t="s">
        <v>1306</v>
      </c>
      <c r="C81" s="51">
        <f t="shared" si="12"/>
        <v>0</v>
      </c>
      <c r="D81" s="51">
        <v>0</v>
      </c>
      <c r="E81" s="51">
        <v>0</v>
      </c>
      <c r="F81" s="51">
        <v>0</v>
      </c>
      <c r="G81" s="133"/>
    </row>
    <row r="82" spans="1:7" ht="16.5" customHeight="1">
      <c r="A82" s="52" t="s">
        <v>1307</v>
      </c>
      <c r="B82" s="52" t="s">
        <v>1308</v>
      </c>
      <c r="C82" s="51">
        <f t="shared" si="12"/>
        <v>0</v>
      </c>
      <c r="D82" s="51">
        <v>0</v>
      </c>
      <c r="E82" s="51">
        <v>0</v>
      </c>
      <c r="F82" s="51">
        <v>0</v>
      </c>
      <c r="G82" s="133"/>
    </row>
    <row r="83" spans="1:7" ht="16.5" customHeight="1">
      <c r="A83" s="52" t="s">
        <v>1309</v>
      </c>
      <c r="B83" s="52" t="s">
        <v>1310</v>
      </c>
      <c r="C83" s="51">
        <f aca="true" t="shared" si="13" ref="C83:F83">SUM(C84:C98)</f>
        <v>6094</v>
      </c>
      <c r="D83" s="51">
        <f t="shared" si="13"/>
        <v>6094</v>
      </c>
      <c r="E83" s="51">
        <f t="shared" si="13"/>
        <v>0</v>
      </c>
      <c r="F83" s="51">
        <f t="shared" si="13"/>
        <v>0</v>
      </c>
      <c r="G83" s="133"/>
    </row>
    <row r="84" spans="1:7" ht="16.5" customHeight="1">
      <c r="A84" s="52" t="s">
        <v>1311</v>
      </c>
      <c r="B84" s="52" t="s">
        <v>1290</v>
      </c>
      <c r="C84" s="51">
        <f aca="true" t="shared" si="14" ref="C84:C98">SUM(D84,E84,F84)</f>
        <v>0</v>
      </c>
      <c r="D84" s="51">
        <v>0</v>
      </c>
      <c r="E84" s="51">
        <v>0</v>
      </c>
      <c r="F84" s="51">
        <v>0</v>
      </c>
      <c r="G84" s="133"/>
    </row>
    <row r="85" spans="1:7" ht="16.5" customHeight="1">
      <c r="A85" s="52" t="s">
        <v>1312</v>
      </c>
      <c r="B85" s="52" t="s">
        <v>1292</v>
      </c>
      <c r="C85" s="51">
        <f t="shared" si="14"/>
        <v>1428</v>
      </c>
      <c r="D85" s="51">
        <v>1428</v>
      </c>
      <c r="E85" s="51">
        <v>0</v>
      </c>
      <c r="F85" s="51">
        <v>0</v>
      </c>
      <c r="G85" s="133"/>
    </row>
    <row r="86" spans="1:7" ht="16.5" customHeight="1">
      <c r="A86" s="52" t="s">
        <v>1313</v>
      </c>
      <c r="B86" s="52" t="s">
        <v>1294</v>
      </c>
      <c r="C86" s="51">
        <f t="shared" si="14"/>
        <v>2483</v>
      </c>
      <c r="D86" s="51">
        <v>2483</v>
      </c>
      <c r="E86" s="51">
        <v>0</v>
      </c>
      <c r="F86" s="51">
        <v>0</v>
      </c>
      <c r="G86" s="133"/>
    </row>
    <row r="87" spans="1:7" ht="16.5" customHeight="1">
      <c r="A87" s="52" t="s">
        <v>1314</v>
      </c>
      <c r="B87" s="52" t="s">
        <v>1296</v>
      </c>
      <c r="C87" s="51">
        <f t="shared" si="14"/>
        <v>0</v>
      </c>
      <c r="D87" s="51">
        <v>0</v>
      </c>
      <c r="E87" s="51">
        <v>0</v>
      </c>
      <c r="F87" s="51">
        <v>0</v>
      </c>
      <c r="G87" s="133"/>
    </row>
    <row r="88" spans="1:7" ht="16.5" customHeight="1">
      <c r="A88" s="52" t="s">
        <v>1315</v>
      </c>
      <c r="B88" s="52" t="s">
        <v>1298</v>
      </c>
      <c r="C88" s="51">
        <f t="shared" si="14"/>
        <v>0</v>
      </c>
      <c r="D88" s="51">
        <v>0</v>
      </c>
      <c r="E88" s="51">
        <v>0</v>
      </c>
      <c r="F88" s="51">
        <v>0</v>
      </c>
      <c r="G88" s="133"/>
    </row>
    <row r="89" spans="1:7" ht="16.5" customHeight="1">
      <c r="A89" s="52" t="s">
        <v>1316</v>
      </c>
      <c r="B89" s="52" t="s">
        <v>1300</v>
      </c>
      <c r="C89" s="51">
        <f t="shared" si="14"/>
        <v>1833</v>
      </c>
      <c r="D89" s="51">
        <v>1833</v>
      </c>
      <c r="E89" s="51">
        <v>0</v>
      </c>
      <c r="F89" s="51">
        <v>0</v>
      </c>
      <c r="G89" s="133"/>
    </row>
    <row r="90" spans="1:7" ht="16.5" customHeight="1">
      <c r="A90" s="52" t="s">
        <v>1317</v>
      </c>
      <c r="B90" s="52" t="s">
        <v>1302</v>
      </c>
      <c r="C90" s="51">
        <f t="shared" si="14"/>
        <v>0</v>
      </c>
      <c r="D90" s="51">
        <v>0</v>
      </c>
      <c r="E90" s="51">
        <v>0</v>
      </c>
      <c r="F90" s="51">
        <v>0</v>
      </c>
      <c r="G90" s="133"/>
    </row>
    <row r="91" spans="1:7" ht="16.5" customHeight="1">
      <c r="A91" s="52" t="s">
        <v>1318</v>
      </c>
      <c r="B91" s="52" t="s">
        <v>1319</v>
      </c>
      <c r="C91" s="51">
        <f t="shared" si="14"/>
        <v>0</v>
      </c>
      <c r="D91" s="51">
        <v>0</v>
      </c>
      <c r="E91" s="51">
        <v>0</v>
      </c>
      <c r="F91" s="51">
        <v>0</v>
      </c>
      <c r="G91" s="133"/>
    </row>
    <row r="92" spans="1:7" ht="16.5" customHeight="1">
      <c r="A92" s="52" t="s">
        <v>1320</v>
      </c>
      <c r="B92" s="52" t="s">
        <v>1321</v>
      </c>
      <c r="C92" s="51">
        <f t="shared" si="14"/>
        <v>0</v>
      </c>
      <c r="D92" s="51">
        <v>0</v>
      </c>
      <c r="E92" s="51">
        <v>0</v>
      </c>
      <c r="F92" s="51">
        <v>0</v>
      </c>
      <c r="G92" s="133"/>
    </row>
    <row r="93" spans="1:7" ht="16.5" customHeight="1">
      <c r="A93" s="52" t="s">
        <v>1322</v>
      </c>
      <c r="B93" s="52" t="s">
        <v>1323</v>
      </c>
      <c r="C93" s="51">
        <f t="shared" si="14"/>
        <v>0</v>
      </c>
      <c r="D93" s="51">
        <v>0</v>
      </c>
      <c r="E93" s="51">
        <v>0</v>
      </c>
      <c r="F93" s="51">
        <v>0</v>
      </c>
      <c r="G93" s="133"/>
    </row>
    <row r="94" spans="1:7" ht="16.5" customHeight="1">
      <c r="A94" s="52" t="s">
        <v>1324</v>
      </c>
      <c r="B94" s="52" t="s">
        <v>1325</v>
      </c>
      <c r="C94" s="51">
        <f t="shared" si="14"/>
        <v>0</v>
      </c>
      <c r="D94" s="51">
        <v>0</v>
      </c>
      <c r="E94" s="51">
        <v>0</v>
      </c>
      <c r="F94" s="51">
        <v>0</v>
      </c>
      <c r="G94" s="133"/>
    </row>
    <row r="95" spans="1:7" ht="16.5" customHeight="1">
      <c r="A95" s="52" t="s">
        <v>1326</v>
      </c>
      <c r="B95" s="52" t="s">
        <v>1304</v>
      </c>
      <c r="C95" s="51">
        <f t="shared" si="14"/>
        <v>0</v>
      </c>
      <c r="D95" s="51">
        <v>0</v>
      </c>
      <c r="E95" s="51">
        <v>0</v>
      </c>
      <c r="F95" s="51">
        <v>0</v>
      </c>
      <c r="G95" s="133"/>
    </row>
    <row r="96" spans="1:7" ht="16.5" customHeight="1">
      <c r="A96" s="52" t="s">
        <v>1327</v>
      </c>
      <c r="B96" s="52" t="s">
        <v>1306</v>
      </c>
      <c r="C96" s="51">
        <f t="shared" si="14"/>
        <v>5</v>
      </c>
      <c r="D96" s="51">
        <v>5</v>
      </c>
      <c r="E96" s="51">
        <v>0</v>
      </c>
      <c r="F96" s="51">
        <v>0</v>
      </c>
      <c r="G96" s="133"/>
    </row>
    <row r="97" spans="1:7" ht="16.5" customHeight="1">
      <c r="A97" s="52" t="s">
        <v>1328</v>
      </c>
      <c r="B97" s="52" t="s">
        <v>1329</v>
      </c>
      <c r="C97" s="51">
        <f t="shared" si="14"/>
        <v>0</v>
      </c>
      <c r="D97" s="51">
        <v>0</v>
      </c>
      <c r="E97" s="51">
        <v>0</v>
      </c>
      <c r="F97" s="51">
        <v>0</v>
      </c>
      <c r="G97" s="133"/>
    </row>
    <row r="98" spans="1:7" ht="16.5" customHeight="1">
      <c r="A98" s="52" t="s">
        <v>1330</v>
      </c>
      <c r="B98" s="52" t="s">
        <v>1331</v>
      </c>
      <c r="C98" s="51">
        <f t="shared" si="14"/>
        <v>345</v>
      </c>
      <c r="D98" s="51">
        <v>345</v>
      </c>
      <c r="E98" s="51">
        <v>0</v>
      </c>
      <c r="F98" s="51">
        <v>0</v>
      </c>
      <c r="G98" s="133"/>
    </row>
    <row r="99" spans="1:7" ht="16.5" customHeight="1">
      <c r="A99" s="52" t="s">
        <v>1332</v>
      </c>
      <c r="B99" s="52" t="s">
        <v>1333</v>
      </c>
      <c r="C99" s="51">
        <f aca="true" t="shared" si="15" ref="C99:F99">SUM(C100:C105)</f>
        <v>0</v>
      </c>
      <c r="D99" s="51">
        <f t="shared" si="15"/>
        <v>0</v>
      </c>
      <c r="E99" s="51">
        <f t="shared" si="15"/>
        <v>0</v>
      </c>
      <c r="F99" s="51">
        <f t="shared" si="15"/>
        <v>0</v>
      </c>
      <c r="G99" s="133"/>
    </row>
    <row r="100" spans="1:7" ht="16.5" customHeight="1">
      <c r="A100" s="52" t="s">
        <v>1334</v>
      </c>
      <c r="B100" s="52" t="s">
        <v>1335</v>
      </c>
      <c r="C100" s="51">
        <f aca="true" t="shared" si="16" ref="C100:C105">SUM(D100,E100,F100)</f>
        <v>0</v>
      </c>
      <c r="D100" s="51">
        <v>0</v>
      </c>
      <c r="E100" s="51">
        <v>0</v>
      </c>
      <c r="F100" s="51">
        <v>0</v>
      </c>
      <c r="G100" s="133"/>
    </row>
    <row r="101" spans="1:7" ht="16.5" customHeight="1">
      <c r="A101" s="52" t="s">
        <v>1336</v>
      </c>
      <c r="B101" s="52" t="s">
        <v>1337</v>
      </c>
      <c r="C101" s="51">
        <f t="shared" si="16"/>
        <v>0</v>
      </c>
      <c r="D101" s="51">
        <v>0</v>
      </c>
      <c r="E101" s="51">
        <v>0</v>
      </c>
      <c r="F101" s="51">
        <v>0</v>
      </c>
      <c r="G101" s="133"/>
    </row>
    <row r="102" spans="1:7" ht="16.5" customHeight="1">
      <c r="A102" s="52" t="s">
        <v>1338</v>
      </c>
      <c r="B102" s="52" t="s">
        <v>501</v>
      </c>
      <c r="C102" s="51">
        <f t="shared" si="16"/>
        <v>0</v>
      </c>
      <c r="D102" s="51">
        <v>0</v>
      </c>
      <c r="E102" s="51">
        <v>0</v>
      </c>
      <c r="F102" s="51">
        <v>0</v>
      </c>
      <c r="G102" s="133"/>
    </row>
    <row r="103" spans="1:7" ht="16.5" customHeight="1">
      <c r="A103" s="52" t="s">
        <v>1339</v>
      </c>
      <c r="B103" s="52" t="s">
        <v>1340</v>
      </c>
      <c r="C103" s="51">
        <f t="shared" si="16"/>
        <v>0</v>
      </c>
      <c r="D103" s="51">
        <v>0</v>
      </c>
      <c r="E103" s="51">
        <v>0</v>
      </c>
      <c r="F103" s="51">
        <v>0</v>
      </c>
      <c r="G103" s="133"/>
    </row>
    <row r="104" spans="1:7" ht="16.5" customHeight="1">
      <c r="A104" s="52" t="s">
        <v>1341</v>
      </c>
      <c r="B104" s="52" t="s">
        <v>1342</v>
      </c>
      <c r="C104" s="51">
        <f t="shared" si="16"/>
        <v>0</v>
      </c>
      <c r="D104" s="51">
        <v>0</v>
      </c>
      <c r="E104" s="51">
        <v>0</v>
      </c>
      <c r="F104" s="51">
        <v>0</v>
      </c>
      <c r="G104" s="133"/>
    </row>
    <row r="105" spans="1:7" ht="16.5" customHeight="1">
      <c r="A105" s="52" t="s">
        <v>1343</v>
      </c>
      <c r="B105" s="52" t="s">
        <v>1001</v>
      </c>
      <c r="C105" s="51">
        <f t="shared" si="16"/>
        <v>0</v>
      </c>
      <c r="D105" s="51">
        <v>0</v>
      </c>
      <c r="E105" s="51">
        <v>0</v>
      </c>
      <c r="F105" s="51">
        <v>0</v>
      </c>
      <c r="G105" s="135"/>
    </row>
    <row r="106" spans="1:7" ht="16.5" customHeight="1">
      <c r="A106" s="56"/>
      <c r="B106" s="56" t="s">
        <v>1149</v>
      </c>
      <c r="C106" s="51">
        <f aca="true" t="shared" si="17" ref="C106:F106">SUM(C6,C16,C44,C61,C66,C69,C72,C83,C99)</f>
        <v>305691</v>
      </c>
      <c r="D106" s="51">
        <f t="shared" si="17"/>
        <v>305691</v>
      </c>
      <c r="E106" s="51">
        <f t="shared" si="17"/>
        <v>0</v>
      </c>
      <c r="F106" s="51">
        <f t="shared" si="17"/>
        <v>0</v>
      </c>
      <c r="G106" s="51">
        <v>305691</v>
      </c>
    </row>
  </sheetData>
  <sheetProtection/>
  <mergeCells count="7">
    <mergeCell ref="A1:G1"/>
    <mergeCell ref="A2:G2"/>
    <mergeCell ref="A3:G3"/>
    <mergeCell ref="C4:F4"/>
    <mergeCell ref="A4:A5"/>
    <mergeCell ref="B4:B5"/>
    <mergeCell ref="G4:G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65"/>
  <sheetViews>
    <sheetView showGridLines="0" showZeros="0" workbookViewId="0" topLeftCell="N38">
      <selection activeCell="AC54" sqref="AC54"/>
    </sheetView>
  </sheetViews>
  <sheetFormatPr defaultColWidth="9.125" defaultRowHeight="14.25"/>
  <cols>
    <col min="1" max="1" width="34.75390625" style="23" customWidth="1"/>
    <col min="2" max="2" width="12.625" style="23" customWidth="1"/>
    <col min="3" max="4" width="9.25390625" style="0" customWidth="1"/>
    <col min="5" max="5" width="8.625" style="0" customWidth="1"/>
    <col min="6" max="15" width="10.00390625" style="0" customWidth="1"/>
    <col min="16" max="16" width="33.75390625" style="23" customWidth="1"/>
    <col min="17" max="17" width="19.75390625" style="23" customWidth="1"/>
    <col min="18" max="256" width="9.125" style="23" customWidth="1"/>
  </cols>
  <sheetData>
    <row r="1" spans="1:15" ht="14.25">
      <c r="A1" s="23" t="s">
        <v>1346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7" ht="33.75" customHeight="1">
      <c r="A2" s="127" t="s">
        <v>1347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</row>
    <row r="3" spans="1:17" ht="16.5" customHeight="1">
      <c r="A3" s="108" t="s">
        <v>52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</row>
    <row r="4" spans="1:17" ht="16.5" customHeight="1">
      <c r="A4" s="109" t="s">
        <v>3</v>
      </c>
      <c r="B4" s="109" t="s">
        <v>1348</v>
      </c>
      <c r="C4" s="49" t="s">
        <v>1349</v>
      </c>
      <c r="D4" s="49" t="s">
        <v>1350</v>
      </c>
      <c r="E4" s="49" t="s">
        <v>1351</v>
      </c>
      <c r="F4" s="49" t="s">
        <v>1352</v>
      </c>
      <c r="G4" s="49" t="s">
        <v>1353</v>
      </c>
      <c r="H4" s="49" t="s">
        <v>1354</v>
      </c>
      <c r="I4" s="49" t="s">
        <v>1355</v>
      </c>
      <c r="J4" s="49" t="s">
        <v>1356</v>
      </c>
      <c r="K4" s="49" t="s">
        <v>1357</v>
      </c>
      <c r="L4" s="49" t="s">
        <v>1358</v>
      </c>
      <c r="M4" s="49" t="s">
        <v>1359</v>
      </c>
      <c r="N4" s="49" t="s">
        <v>1360</v>
      </c>
      <c r="O4" s="49" t="s">
        <v>1361</v>
      </c>
      <c r="P4" s="109" t="s">
        <v>3</v>
      </c>
      <c r="Q4" s="109" t="s">
        <v>1362</v>
      </c>
    </row>
    <row r="5" spans="1:17" ht="16.5" customHeight="1">
      <c r="A5" s="110" t="s">
        <v>1363</v>
      </c>
      <c r="B5" s="51">
        <v>1520433</v>
      </c>
      <c r="C5" s="51">
        <v>146171</v>
      </c>
      <c r="D5" s="51">
        <v>23502</v>
      </c>
      <c r="E5" s="51">
        <v>12035</v>
      </c>
      <c r="F5" s="51">
        <v>44843</v>
      </c>
      <c r="G5" s="51">
        <v>95157</v>
      </c>
      <c r="H5" s="51">
        <v>75998</v>
      </c>
      <c r="I5" s="51">
        <v>94798</v>
      </c>
      <c r="J5" s="51">
        <v>43740</v>
      </c>
      <c r="K5" s="51">
        <v>53899</v>
      </c>
      <c r="L5" s="51">
        <v>55908</v>
      </c>
      <c r="M5" s="51">
        <v>111831</v>
      </c>
      <c r="N5" s="51">
        <v>54726</v>
      </c>
      <c r="O5" s="51">
        <v>28408</v>
      </c>
      <c r="P5" s="110" t="s">
        <v>1149</v>
      </c>
      <c r="Q5" s="51">
        <v>4310233</v>
      </c>
    </row>
    <row r="6" spans="1:17" ht="16.5" customHeight="1">
      <c r="A6" s="110" t="s">
        <v>1364</v>
      </c>
      <c r="B6" s="111">
        <f>SUM(B7,B12,B31)</f>
        <v>2735620</v>
      </c>
      <c r="C6" s="51">
        <f aca="true" t="shared" si="0" ref="C6:O6">SUM(C7,C12,C31)</f>
        <v>52191</v>
      </c>
      <c r="D6" s="51">
        <f t="shared" si="0"/>
        <v>21569</v>
      </c>
      <c r="E6" s="51">
        <f t="shared" si="0"/>
        <v>94110</v>
      </c>
      <c r="F6" s="51">
        <f t="shared" si="0"/>
        <v>146497</v>
      </c>
      <c r="G6" s="51">
        <f t="shared" si="0"/>
        <v>202893</v>
      </c>
      <c r="H6" s="51">
        <f t="shared" si="0"/>
        <v>422322</v>
      </c>
      <c r="I6" s="51">
        <f t="shared" si="0"/>
        <v>282127</v>
      </c>
      <c r="J6" s="51">
        <f t="shared" si="0"/>
        <v>236790</v>
      </c>
      <c r="K6" s="51">
        <f t="shared" si="0"/>
        <v>300453</v>
      </c>
      <c r="L6" s="51">
        <f t="shared" si="0"/>
        <v>291212</v>
      </c>
      <c r="M6" s="51">
        <f t="shared" si="0"/>
        <v>149487</v>
      </c>
      <c r="N6" s="51">
        <f t="shared" si="0"/>
        <v>76984</v>
      </c>
      <c r="O6" s="51">
        <f t="shared" si="0"/>
        <v>176825</v>
      </c>
      <c r="P6" s="112" t="s">
        <v>1365</v>
      </c>
      <c r="Q6" s="111">
        <f>SUM(Q7,Q12,Q31)</f>
        <v>0</v>
      </c>
    </row>
    <row r="7" spans="1:17" ht="16.5" customHeight="1">
      <c r="A7" s="110" t="s">
        <v>1366</v>
      </c>
      <c r="B7" s="111">
        <f>SUM(B8:B11)</f>
        <v>87213</v>
      </c>
      <c r="C7" s="51">
        <f aca="true" t="shared" si="1" ref="C7:O7">SUM(C8:C11)</f>
        <v>7005</v>
      </c>
      <c r="D7" s="51">
        <f t="shared" si="1"/>
        <v>3546</v>
      </c>
      <c r="E7" s="51">
        <f t="shared" si="1"/>
        <v>3218</v>
      </c>
      <c r="F7" s="51">
        <f t="shared" si="1"/>
        <v>369</v>
      </c>
      <c r="G7" s="51">
        <f t="shared" si="1"/>
        <v>2663</v>
      </c>
      <c r="H7" s="51">
        <f t="shared" si="1"/>
        <v>10218</v>
      </c>
      <c r="I7" s="51">
        <f t="shared" si="1"/>
        <v>12152</v>
      </c>
      <c r="J7" s="51">
        <f t="shared" si="1"/>
        <v>6138</v>
      </c>
      <c r="K7" s="51">
        <f t="shared" si="1"/>
        <v>8377</v>
      </c>
      <c r="L7" s="51">
        <f t="shared" si="1"/>
        <v>5285</v>
      </c>
      <c r="M7" s="51">
        <f t="shared" si="1"/>
        <v>20072</v>
      </c>
      <c r="N7" s="51">
        <f t="shared" si="1"/>
        <v>1796</v>
      </c>
      <c r="O7" s="51">
        <f t="shared" si="1"/>
        <v>3332</v>
      </c>
      <c r="P7" s="112" t="s">
        <v>1367</v>
      </c>
      <c r="Q7" s="111">
        <f>SUM(Q8:Q11)</f>
        <v>0</v>
      </c>
    </row>
    <row r="8" spans="1:17" ht="16.5" customHeight="1">
      <c r="A8" s="113" t="s">
        <v>1368</v>
      </c>
      <c r="B8" s="111">
        <v>55598</v>
      </c>
      <c r="C8" s="51">
        <v>1827</v>
      </c>
      <c r="D8" s="51">
        <v>156</v>
      </c>
      <c r="E8" s="51">
        <v>618</v>
      </c>
      <c r="F8" s="51">
        <v>0</v>
      </c>
      <c r="G8" s="51">
        <v>6188</v>
      </c>
      <c r="H8" s="51">
        <v>3100</v>
      </c>
      <c r="I8" s="51">
        <v>3938</v>
      </c>
      <c r="J8" s="51">
        <v>2993</v>
      </c>
      <c r="K8" s="51">
        <v>2757</v>
      </c>
      <c r="L8" s="51">
        <v>2633</v>
      </c>
      <c r="M8" s="51">
        <v>3134</v>
      </c>
      <c r="N8" s="51">
        <v>2033</v>
      </c>
      <c r="O8" s="51">
        <v>1234</v>
      </c>
      <c r="P8" s="114" t="s">
        <v>1369</v>
      </c>
      <c r="Q8" s="111">
        <v>0</v>
      </c>
    </row>
    <row r="9" spans="1:17" ht="16.5" customHeight="1">
      <c r="A9" s="113" t="s">
        <v>1370</v>
      </c>
      <c r="B9" s="111">
        <v>13684</v>
      </c>
      <c r="C9" s="51">
        <v>832</v>
      </c>
      <c r="D9" s="51">
        <v>145</v>
      </c>
      <c r="E9" s="51">
        <v>1324</v>
      </c>
      <c r="F9" s="51">
        <v>0</v>
      </c>
      <c r="G9" s="51">
        <v>1331</v>
      </c>
      <c r="H9" s="51">
        <v>1334</v>
      </c>
      <c r="I9" s="51">
        <v>707</v>
      </c>
      <c r="J9" s="51">
        <v>683</v>
      </c>
      <c r="K9" s="51">
        <v>785</v>
      </c>
      <c r="L9" s="51">
        <v>792</v>
      </c>
      <c r="M9" s="51">
        <v>2101</v>
      </c>
      <c r="N9" s="51">
        <v>2206</v>
      </c>
      <c r="O9" s="51">
        <v>187</v>
      </c>
      <c r="P9" s="114" t="s">
        <v>1371</v>
      </c>
      <c r="Q9" s="111">
        <v>0</v>
      </c>
    </row>
    <row r="10" spans="1:17" ht="16.5" customHeight="1">
      <c r="A10" s="113" t="s">
        <v>1372</v>
      </c>
      <c r="B10" s="111">
        <v>20859</v>
      </c>
      <c r="C10" s="51">
        <v>86</v>
      </c>
      <c r="D10" s="51">
        <v>0</v>
      </c>
      <c r="E10" s="51">
        <v>254</v>
      </c>
      <c r="F10" s="51">
        <v>0</v>
      </c>
      <c r="G10" s="51">
        <v>1056</v>
      </c>
      <c r="H10" s="51">
        <v>2023</v>
      </c>
      <c r="I10" s="51">
        <v>1338</v>
      </c>
      <c r="J10" s="51">
        <v>965</v>
      </c>
      <c r="K10" s="51">
        <v>1292</v>
      </c>
      <c r="L10" s="51">
        <v>1092</v>
      </c>
      <c r="M10" s="51">
        <v>512</v>
      </c>
      <c r="N10" s="51">
        <v>365</v>
      </c>
      <c r="O10" s="51">
        <v>304</v>
      </c>
      <c r="P10" s="114" t="s">
        <v>1373</v>
      </c>
      <c r="Q10" s="111">
        <v>0</v>
      </c>
    </row>
    <row r="11" spans="1:17" ht="16.5" customHeight="1">
      <c r="A11" s="113" t="s">
        <v>1374</v>
      </c>
      <c r="B11" s="111">
        <v>-2928</v>
      </c>
      <c r="C11" s="51">
        <v>4260</v>
      </c>
      <c r="D11" s="51">
        <v>3245</v>
      </c>
      <c r="E11" s="51">
        <v>1022</v>
      </c>
      <c r="F11" s="51">
        <v>369</v>
      </c>
      <c r="G11" s="51">
        <v>-5912</v>
      </c>
      <c r="H11" s="51">
        <v>3761</v>
      </c>
      <c r="I11" s="51">
        <v>6169</v>
      </c>
      <c r="J11" s="51">
        <v>1497</v>
      </c>
      <c r="K11" s="51">
        <v>3543</v>
      </c>
      <c r="L11" s="51">
        <v>768</v>
      </c>
      <c r="M11" s="51">
        <v>14325</v>
      </c>
      <c r="N11" s="51">
        <v>-2808</v>
      </c>
      <c r="O11" s="51">
        <v>1607</v>
      </c>
      <c r="P11" s="114" t="s">
        <v>1375</v>
      </c>
      <c r="Q11" s="111">
        <v>0</v>
      </c>
    </row>
    <row r="12" spans="1:17" ht="16.5" customHeight="1">
      <c r="A12" s="110" t="s">
        <v>1376</v>
      </c>
      <c r="B12" s="111">
        <v>1546901</v>
      </c>
      <c r="C12" s="51">
        <v>20990</v>
      </c>
      <c r="D12" s="51">
        <f aca="true" t="shared" si="2" ref="D12:J12">SUM(D13:D30)</f>
        <v>4915</v>
      </c>
      <c r="E12" s="51">
        <v>47800</v>
      </c>
      <c r="F12" s="51">
        <v>89689</v>
      </c>
      <c r="G12" s="51">
        <v>120593</v>
      </c>
      <c r="H12" s="51">
        <f t="shared" si="2"/>
        <v>244852</v>
      </c>
      <c r="I12" s="51">
        <f t="shared" si="2"/>
        <v>163621</v>
      </c>
      <c r="J12" s="51">
        <f t="shared" si="2"/>
        <v>135769</v>
      </c>
      <c r="K12" s="51">
        <v>176115</v>
      </c>
      <c r="L12" s="51">
        <f aca="true" t="shared" si="3" ref="L12:O12">SUM(L13:L30)</f>
        <v>170281</v>
      </c>
      <c r="M12" s="51">
        <f t="shared" si="3"/>
        <v>58271</v>
      </c>
      <c r="N12" s="51">
        <f t="shared" si="3"/>
        <v>34122</v>
      </c>
      <c r="O12" s="51">
        <f t="shared" si="3"/>
        <v>106235</v>
      </c>
      <c r="P12" s="112" t="s">
        <v>1377</v>
      </c>
      <c r="Q12" s="111">
        <f>SUM(Q13:Q30)</f>
        <v>0</v>
      </c>
    </row>
    <row r="13" spans="1:17" ht="16.5" customHeight="1">
      <c r="A13" s="113" t="s">
        <v>1378</v>
      </c>
      <c r="B13" s="111">
        <v>0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  <c r="H13" s="51">
        <v>208</v>
      </c>
      <c r="I13" s="51">
        <v>0</v>
      </c>
      <c r="J13" s="51">
        <v>0</v>
      </c>
      <c r="K13" s="51">
        <v>0</v>
      </c>
      <c r="L13" s="51">
        <v>2648</v>
      </c>
      <c r="M13" s="51">
        <v>0</v>
      </c>
      <c r="N13" s="51">
        <v>0</v>
      </c>
      <c r="O13" s="51">
        <v>0</v>
      </c>
      <c r="P13" s="114" t="s">
        <v>1379</v>
      </c>
      <c r="Q13" s="111">
        <v>0</v>
      </c>
    </row>
    <row r="14" spans="1:17" ht="16.5" customHeight="1">
      <c r="A14" s="113" t="s">
        <v>1380</v>
      </c>
      <c r="B14" s="111">
        <v>328487</v>
      </c>
      <c r="C14" s="51">
        <v>155</v>
      </c>
      <c r="D14" s="51">
        <v>49</v>
      </c>
      <c r="E14" s="51">
        <v>11380</v>
      </c>
      <c r="F14" s="51">
        <v>0</v>
      </c>
      <c r="G14" s="51">
        <v>20979</v>
      </c>
      <c r="H14" s="51">
        <v>57927</v>
      </c>
      <c r="I14" s="51">
        <v>37655</v>
      </c>
      <c r="J14" s="51">
        <v>31545</v>
      </c>
      <c r="K14" s="51">
        <v>43747</v>
      </c>
      <c r="L14" s="51">
        <v>41975</v>
      </c>
      <c r="M14" s="51">
        <v>15803</v>
      </c>
      <c r="N14" s="51">
        <v>6785</v>
      </c>
      <c r="O14" s="51">
        <v>20403</v>
      </c>
      <c r="P14" s="114" t="s">
        <v>1381</v>
      </c>
      <c r="Q14" s="111">
        <v>0</v>
      </c>
    </row>
    <row r="15" spans="1:17" ht="16.5" customHeight="1">
      <c r="A15" s="113" t="s">
        <v>1382</v>
      </c>
      <c r="B15" s="111">
        <v>26591</v>
      </c>
      <c r="C15" s="51">
        <v>273</v>
      </c>
      <c r="D15" s="51">
        <v>0</v>
      </c>
      <c r="E15" s="51">
        <v>306</v>
      </c>
      <c r="F15" s="51">
        <v>0</v>
      </c>
      <c r="G15" s="51">
        <v>2291</v>
      </c>
      <c r="H15" s="51">
        <v>12140</v>
      </c>
      <c r="I15" s="51">
        <v>2412</v>
      </c>
      <c r="J15" s="51">
        <v>2075</v>
      </c>
      <c r="K15" s="51">
        <v>2226</v>
      </c>
      <c r="L15" s="51">
        <v>2495</v>
      </c>
      <c r="M15" s="51">
        <v>796</v>
      </c>
      <c r="N15" s="51">
        <v>716</v>
      </c>
      <c r="O15" s="51">
        <v>829</v>
      </c>
      <c r="P15" s="114" t="s">
        <v>1383</v>
      </c>
      <c r="Q15" s="111">
        <v>0</v>
      </c>
    </row>
    <row r="16" spans="1:17" ht="16.5" customHeight="1">
      <c r="A16" s="113" t="s">
        <v>1384</v>
      </c>
      <c r="B16" s="111">
        <v>114387</v>
      </c>
      <c r="C16" s="51">
        <v>95</v>
      </c>
      <c r="D16" s="51">
        <v>0</v>
      </c>
      <c r="E16" s="51">
        <v>357</v>
      </c>
      <c r="F16" s="51">
        <v>0</v>
      </c>
      <c r="G16" s="51">
        <v>7600</v>
      </c>
      <c r="H16" s="51">
        <v>21364</v>
      </c>
      <c r="I16" s="51">
        <v>14509</v>
      </c>
      <c r="J16" s="51">
        <v>14108</v>
      </c>
      <c r="K16" s="51">
        <v>19586</v>
      </c>
      <c r="L16" s="51">
        <v>17668</v>
      </c>
      <c r="M16" s="51">
        <v>8089</v>
      </c>
      <c r="N16" s="51">
        <v>5750</v>
      </c>
      <c r="O16" s="51">
        <v>2924</v>
      </c>
      <c r="P16" s="114" t="s">
        <v>1385</v>
      </c>
      <c r="Q16" s="111">
        <v>0</v>
      </c>
    </row>
    <row r="17" spans="1:17" ht="16.5" customHeight="1">
      <c r="A17" s="113" t="s">
        <v>1386</v>
      </c>
      <c r="B17" s="111">
        <v>65497</v>
      </c>
      <c r="C17" s="51">
        <v>214</v>
      </c>
      <c r="D17" s="51">
        <v>67</v>
      </c>
      <c r="E17" s="51">
        <v>209</v>
      </c>
      <c r="F17" s="51">
        <v>310</v>
      </c>
      <c r="G17" s="51">
        <v>5521</v>
      </c>
      <c r="H17" s="51">
        <v>7481</v>
      </c>
      <c r="I17" s="51">
        <v>4915</v>
      </c>
      <c r="J17" s="51">
        <v>3542</v>
      </c>
      <c r="K17" s="51">
        <v>4885</v>
      </c>
      <c r="L17" s="51">
        <v>4603</v>
      </c>
      <c r="M17" s="51">
        <v>872</v>
      </c>
      <c r="N17" s="51">
        <v>2175</v>
      </c>
      <c r="O17" s="51">
        <v>1089</v>
      </c>
      <c r="P17" s="114" t="s">
        <v>1387</v>
      </c>
      <c r="Q17" s="111">
        <v>0</v>
      </c>
    </row>
    <row r="18" spans="1:17" ht="16.5" customHeight="1">
      <c r="A18" s="113" t="s">
        <v>1388</v>
      </c>
      <c r="B18" s="111">
        <v>0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114" t="s">
        <v>1389</v>
      </c>
      <c r="Q18" s="111">
        <v>0</v>
      </c>
    </row>
    <row r="19" spans="1:17" ht="16.5" customHeight="1">
      <c r="A19" s="113" t="s">
        <v>1390</v>
      </c>
      <c r="B19" s="111">
        <v>3000</v>
      </c>
      <c r="C19" s="51">
        <v>0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3000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114" t="s">
        <v>1391</v>
      </c>
      <c r="Q19" s="111">
        <v>0</v>
      </c>
    </row>
    <row r="20" spans="1:17" ht="16.5" customHeight="1">
      <c r="A20" s="113" t="s">
        <v>1392</v>
      </c>
      <c r="B20" s="111">
        <v>17387</v>
      </c>
      <c r="C20" s="51">
        <v>0</v>
      </c>
      <c r="D20" s="51">
        <v>0</v>
      </c>
      <c r="E20" s="51">
        <v>0</v>
      </c>
      <c r="F20" s="51">
        <v>0</v>
      </c>
      <c r="G20" s="51">
        <v>429</v>
      </c>
      <c r="H20" s="51">
        <v>235</v>
      </c>
      <c r="I20" s="51">
        <v>166</v>
      </c>
      <c r="J20" s="51">
        <v>1182</v>
      </c>
      <c r="K20" s="51">
        <v>112</v>
      </c>
      <c r="L20" s="51">
        <v>235</v>
      </c>
      <c r="M20" s="51">
        <v>3100</v>
      </c>
      <c r="N20" s="51">
        <v>0</v>
      </c>
      <c r="O20" s="51">
        <v>0</v>
      </c>
      <c r="P20" s="114" t="s">
        <v>1393</v>
      </c>
      <c r="Q20" s="111">
        <v>0</v>
      </c>
    </row>
    <row r="21" spans="1:17" ht="16.5" customHeight="1">
      <c r="A21" s="113" t="s">
        <v>1394</v>
      </c>
      <c r="B21" s="111">
        <v>0</v>
      </c>
      <c r="C21" s="51">
        <v>0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114" t="s">
        <v>1395</v>
      </c>
      <c r="Q21" s="111">
        <v>0</v>
      </c>
    </row>
    <row r="22" spans="1:17" ht="16.5" customHeight="1">
      <c r="A22" s="113" t="s">
        <v>1396</v>
      </c>
      <c r="B22" s="111">
        <v>12768</v>
      </c>
      <c r="C22" s="51">
        <v>243</v>
      </c>
      <c r="D22" s="51">
        <v>0</v>
      </c>
      <c r="E22" s="51">
        <v>318</v>
      </c>
      <c r="F22" s="51">
        <v>0</v>
      </c>
      <c r="G22" s="51">
        <v>1164</v>
      </c>
      <c r="H22" s="51">
        <v>1951</v>
      </c>
      <c r="I22" s="51">
        <v>1239</v>
      </c>
      <c r="J22" s="51">
        <v>1153</v>
      </c>
      <c r="K22" s="51">
        <v>1113</v>
      </c>
      <c r="L22" s="51">
        <v>1290</v>
      </c>
      <c r="M22" s="51">
        <v>495</v>
      </c>
      <c r="N22" s="51">
        <v>288</v>
      </c>
      <c r="O22" s="51">
        <v>267</v>
      </c>
      <c r="P22" s="114" t="s">
        <v>1397</v>
      </c>
      <c r="Q22" s="111">
        <v>0</v>
      </c>
    </row>
    <row r="23" spans="1:17" ht="16.5" customHeight="1">
      <c r="A23" s="113" t="s">
        <v>1398</v>
      </c>
      <c r="B23" s="111">
        <v>67656</v>
      </c>
      <c r="C23" s="51">
        <v>1415</v>
      </c>
      <c r="D23" s="51">
        <v>237</v>
      </c>
      <c r="E23" s="51">
        <v>934</v>
      </c>
      <c r="F23" s="51">
        <v>0</v>
      </c>
      <c r="G23" s="51">
        <v>6405</v>
      </c>
      <c r="H23" s="51">
        <v>18949</v>
      </c>
      <c r="I23" s="51">
        <v>7881</v>
      </c>
      <c r="J23" s="51">
        <v>7051</v>
      </c>
      <c r="K23" s="51">
        <v>6080</v>
      </c>
      <c r="L23" s="51">
        <v>7319</v>
      </c>
      <c r="M23" s="51">
        <v>3627</v>
      </c>
      <c r="N23" s="51">
        <v>2260</v>
      </c>
      <c r="O23" s="51">
        <v>2347</v>
      </c>
      <c r="P23" s="114" t="s">
        <v>1399</v>
      </c>
      <c r="Q23" s="111">
        <v>0</v>
      </c>
    </row>
    <row r="24" spans="1:17" ht="16.5" customHeight="1">
      <c r="A24" s="113" t="s">
        <v>1400</v>
      </c>
      <c r="B24" s="111">
        <v>409666</v>
      </c>
      <c r="C24" s="51">
        <v>1905</v>
      </c>
      <c r="D24" s="51">
        <v>215</v>
      </c>
      <c r="E24" s="51">
        <v>27880</v>
      </c>
      <c r="F24" s="51">
        <v>0</v>
      </c>
      <c r="G24" s="51">
        <v>27373</v>
      </c>
      <c r="H24" s="51">
        <v>43686</v>
      </c>
      <c r="I24" s="51">
        <v>40470</v>
      </c>
      <c r="J24" s="51">
        <v>33730</v>
      </c>
      <c r="K24" s="51">
        <v>38621</v>
      </c>
      <c r="L24" s="51">
        <v>29768</v>
      </c>
      <c r="M24" s="51">
        <v>2460</v>
      </c>
      <c r="N24" s="51">
        <v>3031</v>
      </c>
      <c r="O24" s="51">
        <v>57888</v>
      </c>
      <c r="P24" s="114" t="s">
        <v>1401</v>
      </c>
      <c r="Q24" s="111">
        <v>0</v>
      </c>
    </row>
    <row r="25" spans="1:17" ht="16.5" customHeight="1">
      <c r="A25" s="113" t="s">
        <v>1402</v>
      </c>
      <c r="B25" s="111">
        <v>187586</v>
      </c>
      <c r="C25" s="51">
        <v>101</v>
      </c>
      <c r="D25" s="51">
        <v>23</v>
      </c>
      <c r="E25" s="51">
        <v>61</v>
      </c>
      <c r="F25" s="51">
        <v>0</v>
      </c>
      <c r="G25" s="51">
        <v>25492</v>
      </c>
      <c r="H25" s="51">
        <v>43151</v>
      </c>
      <c r="I25" s="51">
        <v>25515</v>
      </c>
      <c r="J25" s="51">
        <v>16961</v>
      </c>
      <c r="K25" s="51">
        <v>25890</v>
      </c>
      <c r="L25" s="51">
        <v>29698</v>
      </c>
      <c r="M25" s="51">
        <v>8624</v>
      </c>
      <c r="N25" s="51">
        <v>2720</v>
      </c>
      <c r="O25" s="51">
        <v>5368</v>
      </c>
      <c r="P25" s="114" t="s">
        <v>1403</v>
      </c>
      <c r="Q25" s="111">
        <v>0</v>
      </c>
    </row>
    <row r="26" spans="1:17" ht="16.5" customHeight="1">
      <c r="A26" s="113" t="s">
        <v>1404</v>
      </c>
      <c r="B26" s="111">
        <v>20028</v>
      </c>
      <c r="C26" s="51">
        <v>234</v>
      </c>
      <c r="D26" s="51">
        <v>7</v>
      </c>
      <c r="E26" s="51">
        <v>222</v>
      </c>
      <c r="F26" s="51">
        <v>0</v>
      </c>
      <c r="G26" s="51">
        <v>2379</v>
      </c>
      <c r="H26" s="51">
        <v>5196</v>
      </c>
      <c r="I26" s="51">
        <v>2521</v>
      </c>
      <c r="J26" s="51">
        <v>1690</v>
      </c>
      <c r="K26" s="51">
        <v>2681</v>
      </c>
      <c r="L26" s="51">
        <v>2702</v>
      </c>
      <c r="M26" s="51">
        <v>928</v>
      </c>
      <c r="N26" s="51">
        <v>381</v>
      </c>
      <c r="O26" s="51">
        <v>861</v>
      </c>
      <c r="P26" s="114" t="s">
        <v>1405</v>
      </c>
      <c r="Q26" s="111">
        <v>0</v>
      </c>
    </row>
    <row r="27" spans="1:17" ht="16.5" customHeight="1">
      <c r="A27" s="113" t="s">
        <v>1406</v>
      </c>
      <c r="B27" s="111">
        <v>19213</v>
      </c>
      <c r="C27" s="51">
        <v>0</v>
      </c>
      <c r="D27" s="51">
        <v>0</v>
      </c>
      <c r="E27" s="51">
        <v>0</v>
      </c>
      <c r="F27" s="51">
        <v>0</v>
      </c>
      <c r="G27" s="51">
        <v>3003</v>
      </c>
      <c r="H27" s="51">
        <v>2672</v>
      </c>
      <c r="I27" s="51">
        <v>3395</v>
      </c>
      <c r="J27" s="51">
        <v>1937</v>
      </c>
      <c r="K27" s="51">
        <v>4572</v>
      </c>
      <c r="L27" s="51">
        <v>2934</v>
      </c>
      <c r="M27" s="51">
        <v>0</v>
      </c>
      <c r="N27" s="51">
        <v>0</v>
      </c>
      <c r="O27" s="51">
        <v>700</v>
      </c>
      <c r="P27" s="114" t="s">
        <v>1407</v>
      </c>
      <c r="Q27" s="111">
        <v>0</v>
      </c>
    </row>
    <row r="28" spans="1:17" ht="16.5" customHeight="1">
      <c r="A28" s="113" t="s">
        <v>1408</v>
      </c>
      <c r="B28" s="111">
        <v>20219</v>
      </c>
      <c r="C28" s="51">
        <v>0</v>
      </c>
      <c r="D28" s="51">
        <v>0</v>
      </c>
      <c r="E28" s="51">
        <v>0</v>
      </c>
      <c r="F28" s="51">
        <v>0</v>
      </c>
      <c r="G28" s="51">
        <v>0</v>
      </c>
      <c r="H28" s="51">
        <v>5683</v>
      </c>
      <c r="I28" s="51">
        <v>2905</v>
      </c>
      <c r="J28" s="51">
        <v>145</v>
      </c>
      <c r="K28" s="51">
        <v>3100</v>
      </c>
      <c r="L28" s="51">
        <v>5761</v>
      </c>
      <c r="M28" s="51">
        <v>608</v>
      </c>
      <c r="N28" s="51">
        <v>128</v>
      </c>
      <c r="O28" s="51">
        <v>1889</v>
      </c>
      <c r="P28" s="114" t="s">
        <v>1409</v>
      </c>
      <c r="Q28" s="111">
        <v>0</v>
      </c>
    </row>
    <row r="29" spans="1:17" ht="16.5" customHeight="1">
      <c r="A29" s="113" t="s">
        <v>1410</v>
      </c>
      <c r="B29" s="111">
        <v>163849</v>
      </c>
      <c r="C29" s="51">
        <v>396</v>
      </c>
      <c r="D29" s="51">
        <v>219</v>
      </c>
      <c r="E29" s="51">
        <v>5205</v>
      </c>
      <c r="F29" s="51">
        <v>0</v>
      </c>
      <c r="G29" s="51">
        <v>16685</v>
      </c>
      <c r="H29" s="51">
        <v>22227</v>
      </c>
      <c r="I29" s="51">
        <v>18819</v>
      </c>
      <c r="J29" s="51">
        <v>16408</v>
      </c>
      <c r="K29" s="51">
        <v>22112</v>
      </c>
      <c r="L29" s="51">
        <v>19439</v>
      </c>
      <c r="M29" s="51">
        <v>4260</v>
      </c>
      <c r="N29" s="51">
        <v>3480</v>
      </c>
      <c r="O29" s="51">
        <v>11272</v>
      </c>
      <c r="P29" s="114" t="s">
        <v>1411</v>
      </c>
      <c r="Q29" s="111">
        <v>0</v>
      </c>
    </row>
    <row r="30" spans="1:17" ht="16.5" customHeight="1">
      <c r="A30" s="113" t="s">
        <v>1412</v>
      </c>
      <c r="B30" s="111">
        <v>90567</v>
      </c>
      <c r="C30" s="51">
        <v>15959</v>
      </c>
      <c r="D30" s="51">
        <v>4098</v>
      </c>
      <c r="E30" s="51">
        <v>928</v>
      </c>
      <c r="F30" s="51">
        <v>89379</v>
      </c>
      <c r="G30" s="51">
        <v>1272</v>
      </c>
      <c r="H30" s="51">
        <v>1982</v>
      </c>
      <c r="I30" s="51">
        <v>1219</v>
      </c>
      <c r="J30" s="51">
        <v>1242</v>
      </c>
      <c r="K30" s="51">
        <v>1390</v>
      </c>
      <c r="L30" s="51">
        <v>1746</v>
      </c>
      <c r="M30" s="51">
        <v>8609</v>
      </c>
      <c r="N30" s="51">
        <v>6408</v>
      </c>
      <c r="O30" s="51">
        <v>398</v>
      </c>
      <c r="P30" s="114" t="s">
        <v>1413</v>
      </c>
      <c r="Q30" s="111">
        <v>0</v>
      </c>
    </row>
    <row r="31" spans="1:17" ht="16.5" customHeight="1">
      <c r="A31" s="110" t="s">
        <v>1414</v>
      </c>
      <c r="B31" s="111">
        <v>1101506</v>
      </c>
      <c r="C31" s="51">
        <v>24196</v>
      </c>
      <c r="D31" s="51">
        <v>13108</v>
      </c>
      <c r="E31" s="51">
        <v>43092</v>
      </c>
      <c r="F31" s="51">
        <v>56439</v>
      </c>
      <c r="G31" s="51">
        <v>79637</v>
      </c>
      <c r="H31" s="51">
        <v>167252</v>
      </c>
      <c r="I31" s="51">
        <v>106354</v>
      </c>
      <c r="J31" s="51">
        <v>94883</v>
      </c>
      <c r="K31" s="51">
        <v>115961</v>
      </c>
      <c r="L31" s="51">
        <v>115646</v>
      </c>
      <c r="M31" s="51">
        <v>71144</v>
      </c>
      <c r="N31" s="51">
        <v>41066</v>
      </c>
      <c r="O31" s="51">
        <v>67258</v>
      </c>
      <c r="P31" s="112" t="s">
        <v>1415</v>
      </c>
      <c r="Q31" s="111">
        <v>0</v>
      </c>
    </row>
    <row r="32" spans="1:17" ht="16.5" customHeight="1">
      <c r="A32" s="110" t="s">
        <v>1416</v>
      </c>
      <c r="B32" s="111">
        <v>0</v>
      </c>
      <c r="C32" s="51">
        <v>0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112" t="s">
        <v>1417</v>
      </c>
      <c r="Q32" s="111">
        <v>0</v>
      </c>
    </row>
    <row r="33" spans="1:17" ht="16.5" customHeight="1">
      <c r="A33" s="110" t="s">
        <v>1418</v>
      </c>
      <c r="B33" s="111">
        <f>SUM(B34:B37)</f>
        <v>0</v>
      </c>
      <c r="C33" s="51">
        <f aca="true" t="shared" si="4" ref="C33:O33">SUM(C34:C37)</f>
        <v>0</v>
      </c>
      <c r="D33" s="51">
        <f t="shared" si="4"/>
        <v>0</v>
      </c>
      <c r="E33" s="51">
        <f t="shared" si="4"/>
        <v>0</v>
      </c>
      <c r="F33" s="51">
        <f t="shared" si="4"/>
        <v>0</v>
      </c>
      <c r="G33" s="51">
        <f t="shared" si="4"/>
        <v>0</v>
      </c>
      <c r="H33" s="51">
        <f t="shared" si="4"/>
        <v>0</v>
      </c>
      <c r="I33" s="51">
        <f t="shared" si="4"/>
        <v>0</v>
      </c>
      <c r="J33" s="51">
        <f t="shared" si="4"/>
        <v>0</v>
      </c>
      <c r="K33" s="51">
        <f t="shared" si="4"/>
        <v>0</v>
      </c>
      <c r="L33" s="51">
        <f t="shared" si="4"/>
        <v>0</v>
      </c>
      <c r="M33" s="51">
        <f t="shared" si="4"/>
        <v>0</v>
      </c>
      <c r="N33" s="51">
        <f t="shared" si="4"/>
        <v>0</v>
      </c>
      <c r="O33" s="51">
        <f t="shared" si="4"/>
        <v>0</v>
      </c>
      <c r="P33" s="112" t="s">
        <v>1419</v>
      </c>
      <c r="Q33" s="51">
        <f>SUM(Q34:Q37)</f>
        <v>31301</v>
      </c>
    </row>
    <row r="34" spans="1:17" ht="16.5" customHeight="1">
      <c r="A34" s="113" t="s">
        <v>1420</v>
      </c>
      <c r="B34" s="111">
        <v>0</v>
      </c>
      <c r="C34" s="51">
        <v>0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114" t="s">
        <v>1421</v>
      </c>
      <c r="Q34" s="51">
        <v>1216</v>
      </c>
    </row>
    <row r="35" spans="1:17" ht="16.5" customHeight="1">
      <c r="A35" s="113" t="s">
        <v>1422</v>
      </c>
      <c r="B35" s="111">
        <v>0</v>
      </c>
      <c r="C35" s="51">
        <v>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114" t="s">
        <v>1423</v>
      </c>
      <c r="Q35" s="51">
        <v>835</v>
      </c>
    </row>
    <row r="36" spans="1:17" ht="16.5" customHeight="1">
      <c r="A36" s="113" t="s">
        <v>1424</v>
      </c>
      <c r="B36" s="111">
        <v>0</v>
      </c>
      <c r="C36" s="51">
        <v>0</v>
      </c>
      <c r="D36" s="51">
        <v>0</v>
      </c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114" t="s">
        <v>1425</v>
      </c>
      <c r="Q36" s="51">
        <v>0</v>
      </c>
    </row>
    <row r="37" spans="1:17" ht="16.5" customHeight="1">
      <c r="A37" s="113" t="s">
        <v>1426</v>
      </c>
      <c r="B37" s="111">
        <v>0</v>
      </c>
      <c r="C37" s="51">
        <v>0</v>
      </c>
      <c r="D37" s="51">
        <v>0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114" t="s">
        <v>1427</v>
      </c>
      <c r="Q37" s="51">
        <v>29250</v>
      </c>
    </row>
    <row r="38" spans="1:17" ht="16.5" customHeight="1">
      <c r="A38" s="110" t="s">
        <v>1428</v>
      </c>
      <c r="B38" s="111">
        <v>0</v>
      </c>
      <c r="C38" s="51">
        <v>0</v>
      </c>
      <c r="D38" s="51">
        <v>0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112" t="s">
        <v>1429</v>
      </c>
      <c r="Q38" s="111">
        <v>0</v>
      </c>
    </row>
    <row r="39" spans="1:17" ht="16.5" customHeight="1">
      <c r="A39" s="110" t="s">
        <v>1430</v>
      </c>
      <c r="B39" s="111">
        <f>SUM(B40:B42)</f>
        <v>0</v>
      </c>
      <c r="C39" s="51">
        <f aca="true" t="shared" si="5" ref="C39:O39">SUM(C40:C42)</f>
        <v>0</v>
      </c>
      <c r="D39" s="51">
        <f t="shared" si="5"/>
        <v>0</v>
      </c>
      <c r="E39" s="51">
        <f t="shared" si="5"/>
        <v>0</v>
      </c>
      <c r="F39" s="51">
        <f t="shared" si="5"/>
        <v>0</v>
      </c>
      <c r="G39" s="51">
        <f t="shared" si="5"/>
        <v>0</v>
      </c>
      <c r="H39" s="51">
        <f t="shared" si="5"/>
        <v>0</v>
      </c>
      <c r="I39" s="51">
        <f t="shared" si="5"/>
        <v>0</v>
      </c>
      <c r="J39" s="51">
        <f t="shared" si="5"/>
        <v>0</v>
      </c>
      <c r="K39" s="51">
        <f t="shared" si="5"/>
        <v>0</v>
      </c>
      <c r="L39" s="51">
        <f t="shared" si="5"/>
        <v>0</v>
      </c>
      <c r="M39" s="51">
        <f t="shared" si="5"/>
        <v>0</v>
      </c>
      <c r="N39" s="51">
        <f t="shared" si="5"/>
        <v>0</v>
      </c>
      <c r="O39" s="51">
        <f t="shared" si="5"/>
        <v>0</v>
      </c>
      <c r="P39" s="112" t="s">
        <v>993</v>
      </c>
      <c r="Q39" s="111">
        <f>SUM(Q40:Q42)</f>
        <v>0</v>
      </c>
    </row>
    <row r="40" spans="1:17" ht="16.5" customHeight="1">
      <c r="A40" s="113" t="s">
        <v>1431</v>
      </c>
      <c r="B40" s="111">
        <v>0</v>
      </c>
      <c r="C40" s="51">
        <v>0</v>
      </c>
      <c r="D40" s="51">
        <v>0</v>
      </c>
      <c r="E40" s="51">
        <v>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114" t="s">
        <v>1432</v>
      </c>
      <c r="Q40" s="111">
        <v>0</v>
      </c>
    </row>
    <row r="41" spans="1:17" ht="16.5" customHeight="1">
      <c r="A41" s="113" t="s">
        <v>1433</v>
      </c>
      <c r="B41" s="111">
        <v>0</v>
      </c>
      <c r="C41" s="51">
        <v>0</v>
      </c>
      <c r="D41" s="51">
        <v>0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114" t="s">
        <v>1434</v>
      </c>
      <c r="Q41" s="111">
        <v>0</v>
      </c>
    </row>
    <row r="42" spans="1:17" ht="16.5" customHeight="1">
      <c r="A42" s="113" t="s">
        <v>1435</v>
      </c>
      <c r="B42" s="111">
        <v>0</v>
      </c>
      <c r="C42" s="51">
        <v>0</v>
      </c>
      <c r="D42" s="51">
        <v>0</v>
      </c>
      <c r="E42" s="51">
        <v>0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114" t="s">
        <v>1436</v>
      </c>
      <c r="Q42" s="111">
        <v>0</v>
      </c>
    </row>
    <row r="43" spans="1:17" ht="16.5" customHeight="1">
      <c r="A43" s="110" t="s">
        <v>1437</v>
      </c>
      <c r="B43" s="115">
        <f>B44</f>
        <v>0</v>
      </c>
      <c r="C43" s="120">
        <f aca="true" t="shared" si="6" ref="C43:O43">C44</f>
        <v>0</v>
      </c>
      <c r="D43" s="120">
        <f t="shared" si="6"/>
        <v>0</v>
      </c>
      <c r="E43" s="120">
        <f t="shared" si="6"/>
        <v>0</v>
      </c>
      <c r="F43" s="120">
        <f t="shared" si="6"/>
        <v>0</v>
      </c>
      <c r="G43" s="120">
        <f t="shared" si="6"/>
        <v>0</v>
      </c>
      <c r="H43" s="120">
        <f t="shared" si="6"/>
        <v>0</v>
      </c>
      <c r="I43" s="120">
        <f t="shared" si="6"/>
        <v>0</v>
      </c>
      <c r="J43" s="120">
        <f t="shared" si="6"/>
        <v>0</v>
      </c>
      <c r="K43" s="120">
        <f t="shared" si="6"/>
        <v>0</v>
      </c>
      <c r="L43" s="120">
        <f t="shared" si="6"/>
        <v>0</v>
      </c>
      <c r="M43" s="120">
        <f t="shared" si="6"/>
        <v>0</v>
      </c>
      <c r="N43" s="120">
        <f t="shared" si="6"/>
        <v>0</v>
      </c>
      <c r="O43" s="120">
        <f t="shared" si="6"/>
        <v>0</v>
      </c>
      <c r="P43" s="112" t="s">
        <v>1438</v>
      </c>
      <c r="Q43" s="51">
        <f>Q44</f>
        <v>782165</v>
      </c>
    </row>
    <row r="44" spans="1:17" ht="16.5" customHeight="1">
      <c r="A44" s="116" t="s">
        <v>1439</v>
      </c>
      <c r="B44" s="111">
        <f>B45</f>
        <v>0</v>
      </c>
      <c r="C44" s="51">
        <f aca="true" t="shared" si="7" ref="C44:O44">C45</f>
        <v>0</v>
      </c>
      <c r="D44" s="51">
        <f t="shared" si="7"/>
        <v>0</v>
      </c>
      <c r="E44" s="51">
        <f t="shared" si="7"/>
        <v>0</v>
      </c>
      <c r="F44" s="51">
        <f t="shared" si="7"/>
        <v>0</v>
      </c>
      <c r="G44" s="51">
        <f t="shared" si="7"/>
        <v>0</v>
      </c>
      <c r="H44" s="51">
        <f t="shared" si="7"/>
        <v>0</v>
      </c>
      <c r="I44" s="51">
        <f t="shared" si="7"/>
        <v>0</v>
      </c>
      <c r="J44" s="51">
        <f t="shared" si="7"/>
        <v>0</v>
      </c>
      <c r="K44" s="51">
        <f t="shared" si="7"/>
        <v>0</v>
      </c>
      <c r="L44" s="51">
        <f t="shared" si="7"/>
        <v>0</v>
      </c>
      <c r="M44" s="51">
        <f t="shared" si="7"/>
        <v>0</v>
      </c>
      <c r="N44" s="51">
        <f t="shared" si="7"/>
        <v>0</v>
      </c>
      <c r="O44" s="51">
        <f t="shared" si="7"/>
        <v>0</v>
      </c>
      <c r="P44" s="117" t="s">
        <v>1440</v>
      </c>
      <c r="Q44" s="118">
        <f>SUM(Q45:Q48)</f>
        <v>782165</v>
      </c>
    </row>
    <row r="45" spans="1:17" ht="16.5" customHeight="1">
      <c r="A45" s="110" t="s">
        <v>1441</v>
      </c>
      <c r="B45" s="119">
        <f>SUM(B46:B49)</f>
        <v>0</v>
      </c>
      <c r="C45" s="118">
        <f aca="true" t="shared" si="8" ref="C45:O45">SUM(C46:C49)</f>
        <v>0</v>
      </c>
      <c r="D45" s="118">
        <f t="shared" si="8"/>
        <v>0</v>
      </c>
      <c r="E45" s="118">
        <f t="shared" si="8"/>
        <v>0</v>
      </c>
      <c r="F45" s="118">
        <f t="shared" si="8"/>
        <v>0</v>
      </c>
      <c r="G45" s="118">
        <f t="shared" si="8"/>
        <v>0</v>
      </c>
      <c r="H45" s="118">
        <f t="shared" si="8"/>
        <v>0</v>
      </c>
      <c r="I45" s="118">
        <f t="shared" si="8"/>
        <v>0</v>
      </c>
      <c r="J45" s="118">
        <f t="shared" si="8"/>
        <v>0</v>
      </c>
      <c r="K45" s="118">
        <f t="shared" si="8"/>
        <v>0</v>
      </c>
      <c r="L45" s="118">
        <f t="shared" si="8"/>
        <v>0</v>
      </c>
      <c r="M45" s="118">
        <f t="shared" si="8"/>
        <v>0</v>
      </c>
      <c r="N45" s="118">
        <f t="shared" si="8"/>
        <v>0</v>
      </c>
      <c r="O45" s="118">
        <f t="shared" si="8"/>
        <v>0</v>
      </c>
      <c r="P45" s="112" t="s">
        <v>1442</v>
      </c>
      <c r="Q45" s="51">
        <v>39700</v>
      </c>
    </row>
    <row r="46" spans="1:17" ht="16.5" customHeight="1">
      <c r="A46" s="113" t="s">
        <v>1443</v>
      </c>
      <c r="B46" s="111">
        <v>0</v>
      </c>
      <c r="C46" s="51">
        <v>0</v>
      </c>
      <c r="D46" s="51">
        <v>0</v>
      </c>
      <c r="E46" s="51">
        <v>0</v>
      </c>
      <c r="F46" s="51">
        <v>0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1">
        <v>0</v>
      </c>
      <c r="M46" s="51">
        <v>0</v>
      </c>
      <c r="N46" s="51">
        <v>0</v>
      </c>
      <c r="O46" s="51">
        <v>0</v>
      </c>
      <c r="P46" s="114" t="s">
        <v>1444</v>
      </c>
      <c r="Q46" s="51">
        <v>3659</v>
      </c>
    </row>
    <row r="47" spans="1:17" ht="16.5" customHeight="1">
      <c r="A47" s="113" t="s">
        <v>1445</v>
      </c>
      <c r="B47" s="111">
        <v>0</v>
      </c>
      <c r="C47" s="51">
        <v>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51">
        <v>0</v>
      </c>
      <c r="N47" s="51">
        <v>0</v>
      </c>
      <c r="O47" s="51">
        <v>0</v>
      </c>
      <c r="P47" s="114" t="s">
        <v>1446</v>
      </c>
      <c r="Q47" s="51">
        <v>0</v>
      </c>
    </row>
    <row r="48" spans="1:17" ht="16.5" customHeight="1">
      <c r="A48" s="113" t="s">
        <v>1447</v>
      </c>
      <c r="B48" s="111">
        <v>0</v>
      </c>
      <c r="C48" s="51">
        <v>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1">
        <v>0</v>
      </c>
      <c r="O48" s="51">
        <v>0</v>
      </c>
      <c r="P48" s="114" t="s">
        <v>1448</v>
      </c>
      <c r="Q48" s="51">
        <v>738806</v>
      </c>
    </row>
    <row r="49" spans="1:17" ht="16.5" customHeight="1">
      <c r="A49" s="113" t="s">
        <v>1449</v>
      </c>
      <c r="B49" s="111">
        <v>0</v>
      </c>
      <c r="C49" s="51">
        <v>0</v>
      </c>
      <c r="D49" s="51">
        <v>0</v>
      </c>
      <c r="E49" s="51">
        <v>0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51">
        <v>0</v>
      </c>
      <c r="O49" s="51">
        <v>0</v>
      </c>
      <c r="P49" s="114" t="s">
        <v>1450</v>
      </c>
      <c r="Q49" s="111">
        <v>656110</v>
      </c>
    </row>
    <row r="50" spans="1:17" ht="16.5" customHeight="1">
      <c r="A50" s="110" t="s">
        <v>1451</v>
      </c>
      <c r="B50" s="51">
        <f>B51</f>
        <v>953260</v>
      </c>
      <c r="C50" s="51">
        <v>6000</v>
      </c>
      <c r="D50" s="51">
        <v>16308</v>
      </c>
      <c r="E50" s="51">
        <f aca="true" t="shared" si="9" ref="C50:O50">E51</f>
        <v>12455</v>
      </c>
      <c r="F50" s="51">
        <v>11456</v>
      </c>
      <c r="G50" s="51">
        <f t="shared" si="9"/>
        <v>131482</v>
      </c>
      <c r="H50" s="51">
        <f t="shared" si="9"/>
        <v>181053</v>
      </c>
      <c r="I50" s="51">
        <f t="shared" si="9"/>
        <v>178284</v>
      </c>
      <c r="J50" s="51">
        <f t="shared" si="9"/>
        <v>84346</v>
      </c>
      <c r="K50" s="51">
        <f t="shared" si="9"/>
        <v>71675</v>
      </c>
      <c r="L50" s="51">
        <f t="shared" si="9"/>
        <v>91112</v>
      </c>
      <c r="M50" s="51">
        <f t="shared" si="9"/>
        <v>19456</v>
      </c>
      <c r="N50" s="51">
        <f t="shared" si="9"/>
        <v>37158</v>
      </c>
      <c r="O50" s="51">
        <f t="shared" si="9"/>
        <v>27575</v>
      </c>
      <c r="P50" s="112" t="s">
        <v>1452</v>
      </c>
      <c r="Q50" s="111">
        <f>Q51</f>
        <v>0</v>
      </c>
    </row>
    <row r="51" spans="1:17" ht="16.5" customHeight="1">
      <c r="A51" s="113" t="s">
        <v>1453</v>
      </c>
      <c r="B51" s="120">
        <f>SUM(B52:B55)</f>
        <v>953260</v>
      </c>
      <c r="C51" s="120">
        <v>6000</v>
      </c>
      <c r="D51" s="120">
        <v>16308</v>
      </c>
      <c r="E51" s="120">
        <f aca="true" t="shared" si="10" ref="C51:O51">SUM(E52:E55)</f>
        <v>12455</v>
      </c>
      <c r="F51" s="120">
        <v>11456</v>
      </c>
      <c r="G51" s="120">
        <f t="shared" si="10"/>
        <v>131482</v>
      </c>
      <c r="H51" s="120">
        <f t="shared" si="10"/>
        <v>181053</v>
      </c>
      <c r="I51" s="120">
        <f t="shared" si="10"/>
        <v>178284</v>
      </c>
      <c r="J51" s="120">
        <f t="shared" si="10"/>
        <v>84346</v>
      </c>
      <c r="K51" s="120">
        <f t="shared" si="10"/>
        <v>71675</v>
      </c>
      <c r="L51" s="120">
        <f t="shared" si="10"/>
        <v>91112</v>
      </c>
      <c r="M51" s="120">
        <f t="shared" si="10"/>
        <v>19456</v>
      </c>
      <c r="N51" s="120">
        <f t="shared" si="10"/>
        <v>37158</v>
      </c>
      <c r="O51" s="120">
        <f t="shared" si="10"/>
        <v>27575</v>
      </c>
      <c r="P51" s="114" t="s">
        <v>1454</v>
      </c>
      <c r="Q51" s="111">
        <f>SUM(Q52:Q55)</f>
        <v>0</v>
      </c>
    </row>
    <row r="52" spans="1:17" ht="16.5" customHeight="1">
      <c r="A52" s="121" t="s">
        <v>1455</v>
      </c>
      <c r="B52" s="51">
        <v>953260</v>
      </c>
      <c r="C52" s="51">
        <v>6000</v>
      </c>
      <c r="D52" s="51">
        <v>16308</v>
      </c>
      <c r="E52" s="51">
        <v>12455</v>
      </c>
      <c r="F52" s="51">
        <v>11456</v>
      </c>
      <c r="G52" s="51">
        <v>131482</v>
      </c>
      <c r="H52" s="51">
        <v>181053</v>
      </c>
      <c r="I52" s="51">
        <v>178284</v>
      </c>
      <c r="J52" s="51">
        <v>84346</v>
      </c>
      <c r="K52" s="51">
        <v>71675</v>
      </c>
      <c r="L52" s="51">
        <v>91112</v>
      </c>
      <c r="M52" s="51">
        <v>19456</v>
      </c>
      <c r="N52" s="51">
        <v>37158</v>
      </c>
      <c r="O52" s="51">
        <v>27575</v>
      </c>
      <c r="P52" s="122" t="s">
        <v>1456</v>
      </c>
      <c r="Q52" s="111">
        <v>0</v>
      </c>
    </row>
    <row r="53" spans="1:17" ht="16.5" customHeight="1">
      <c r="A53" s="113" t="s">
        <v>1457</v>
      </c>
      <c r="B53" s="119">
        <v>0</v>
      </c>
      <c r="C53" s="118">
        <v>0</v>
      </c>
      <c r="D53" s="118">
        <v>0</v>
      </c>
      <c r="E53" s="118">
        <v>0</v>
      </c>
      <c r="F53" s="118">
        <v>0</v>
      </c>
      <c r="G53" s="118">
        <v>0</v>
      </c>
      <c r="H53" s="118">
        <v>0</v>
      </c>
      <c r="I53" s="118">
        <v>0</v>
      </c>
      <c r="J53" s="118">
        <v>0</v>
      </c>
      <c r="K53" s="118">
        <v>0</v>
      </c>
      <c r="L53" s="118">
        <v>0</v>
      </c>
      <c r="M53" s="118">
        <v>0</v>
      </c>
      <c r="N53" s="118">
        <v>0</v>
      </c>
      <c r="O53" s="118">
        <v>0</v>
      </c>
      <c r="P53" s="114" t="s">
        <v>1458</v>
      </c>
      <c r="Q53" s="111">
        <v>0</v>
      </c>
    </row>
    <row r="54" spans="1:17" ht="16.5" customHeight="1">
      <c r="A54" s="113" t="s">
        <v>1459</v>
      </c>
      <c r="B54" s="111">
        <v>0</v>
      </c>
      <c r="C54" s="51">
        <v>0</v>
      </c>
      <c r="D54" s="51">
        <v>0</v>
      </c>
      <c r="E54" s="51">
        <v>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v>0</v>
      </c>
      <c r="N54" s="51">
        <v>0</v>
      </c>
      <c r="O54" s="51">
        <v>0</v>
      </c>
      <c r="P54" s="114" t="s">
        <v>1460</v>
      </c>
      <c r="Q54" s="111">
        <v>0</v>
      </c>
    </row>
    <row r="55" spans="1:17" ht="16.5" customHeight="1">
      <c r="A55" s="113" t="s">
        <v>1461</v>
      </c>
      <c r="B55" s="111">
        <v>0</v>
      </c>
      <c r="C55" s="51">
        <v>0</v>
      </c>
      <c r="D55" s="51">
        <v>0</v>
      </c>
      <c r="E55" s="51">
        <v>0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1">
        <v>0</v>
      </c>
      <c r="M55" s="51">
        <v>0</v>
      </c>
      <c r="N55" s="51">
        <v>0</v>
      </c>
      <c r="O55" s="51">
        <v>0</v>
      </c>
      <c r="P55" s="114" t="s">
        <v>1462</v>
      </c>
      <c r="Q55" s="111">
        <v>0</v>
      </c>
    </row>
    <row r="56" spans="1:17" ht="16.5" customHeight="1">
      <c r="A56" s="110" t="s">
        <v>1463</v>
      </c>
      <c r="B56" s="111">
        <v>0</v>
      </c>
      <c r="C56" s="51">
        <v>0</v>
      </c>
      <c r="D56" s="51">
        <v>0</v>
      </c>
      <c r="E56" s="51">
        <v>0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112" t="s">
        <v>1464</v>
      </c>
      <c r="Q56" s="111">
        <v>0</v>
      </c>
    </row>
    <row r="57" spans="1:17" ht="16.5" customHeight="1">
      <c r="A57" s="110" t="s">
        <v>1465</v>
      </c>
      <c r="B57" s="111">
        <v>0</v>
      </c>
      <c r="C57" s="51">
        <v>0</v>
      </c>
      <c r="D57" s="51">
        <v>0</v>
      </c>
      <c r="E57" s="51">
        <v>0</v>
      </c>
      <c r="F57" s="51">
        <v>0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1">
        <v>0</v>
      </c>
      <c r="M57" s="51">
        <v>0</v>
      </c>
      <c r="N57" s="51">
        <v>0</v>
      </c>
      <c r="O57" s="51">
        <v>0</v>
      </c>
      <c r="P57" s="112" t="s">
        <v>1466</v>
      </c>
      <c r="Q57" s="111">
        <v>0</v>
      </c>
    </row>
    <row r="58" spans="1:17" ht="16.5" customHeight="1">
      <c r="A58" s="110" t="s">
        <v>1467</v>
      </c>
      <c r="B58" s="111">
        <v>0</v>
      </c>
      <c r="C58" s="51">
        <v>0</v>
      </c>
      <c r="D58" s="51">
        <v>0</v>
      </c>
      <c r="E58" s="51">
        <v>0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1">
        <v>0</v>
      </c>
      <c r="M58" s="51">
        <v>0</v>
      </c>
      <c r="N58" s="51">
        <v>0</v>
      </c>
      <c r="O58" s="51">
        <v>0</v>
      </c>
      <c r="P58" s="112" t="s">
        <v>1468</v>
      </c>
      <c r="Q58" s="111">
        <v>0</v>
      </c>
    </row>
    <row r="59" spans="1:17" ht="16.5" customHeight="1">
      <c r="A59" s="110" t="s">
        <v>1469</v>
      </c>
      <c r="B59" s="120">
        <v>179457</v>
      </c>
      <c r="C59" s="120">
        <v>6151</v>
      </c>
      <c r="D59" s="51">
        <v>2393</v>
      </c>
      <c r="E59" s="120">
        <v>9003</v>
      </c>
      <c r="F59" s="51">
        <v>4115</v>
      </c>
      <c r="G59" s="120">
        <v>8738</v>
      </c>
      <c r="H59" s="120">
        <v>5422</v>
      </c>
      <c r="I59" s="51">
        <v>16730</v>
      </c>
      <c r="J59" s="120">
        <v>6509</v>
      </c>
      <c r="K59" s="120">
        <v>24536</v>
      </c>
      <c r="L59" s="120">
        <v>64</v>
      </c>
      <c r="M59" s="120">
        <v>3805</v>
      </c>
      <c r="N59" s="51">
        <v>3774</v>
      </c>
      <c r="O59" s="120">
        <v>16908</v>
      </c>
      <c r="P59" s="123"/>
      <c r="Q59" s="115"/>
    </row>
    <row r="60" spans="1:17" ht="16.5" customHeight="1">
      <c r="A60" s="110" t="s">
        <v>1470</v>
      </c>
      <c r="B60" s="111">
        <v>149713</v>
      </c>
      <c r="C60" s="51">
        <v>2000</v>
      </c>
      <c r="D60" s="51">
        <v>1000</v>
      </c>
      <c r="E60" s="51">
        <v>7050</v>
      </c>
      <c r="F60" s="51">
        <v>13600</v>
      </c>
      <c r="G60" s="51">
        <v>0</v>
      </c>
      <c r="H60" s="51">
        <v>659</v>
      </c>
      <c r="I60" s="51">
        <v>0</v>
      </c>
      <c r="J60" s="51">
        <v>8054</v>
      </c>
      <c r="K60" s="51">
        <v>0</v>
      </c>
      <c r="L60" s="51">
        <v>0</v>
      </c>
      <c r="M60" s="51"/>
      <c r="N60" s="51">
        <v>0</v>
      </c>
      <c r="O60" s="51"/>
      <c r="P60" s="124" t="s">
        <v>1471</v>
      </c>
      <c r="Q60" s="120">
        <v>321192</v>
      </c>
    </row>
    <row r="61" spans="1:17" ht="16.5" customHeight="1">
      <c r="A61" s="110" t="s">
        <v>1472</v>
      </c>
      <c r="B61" s="51">
        <f>SUM(B62:B64)</f>
        <v>116131</v>
      </c>
      <c r="C61" s="51">
        <f aca="true" t="shared" si="11" ref="C61:H61">SUM(C62:C64)</f>
        <v>600</v>
      </c>
      <c r="D61" s="51">
        <v>1510</v>
      </c>
      <c r="E61" s="51">
        <f t="shared" si="11"/>
        <v>3570</v>
      </c>
      <c r="F61" s="51">
        <v>5000</v>
      </c>
      <c r="G61" s="51">
        <f t="shared" si="11"/>
        <v>13879</v>
      </c>
      <c r="H61" s="51">
        <f t="shared" si="11"/>
        <v>10500</v>
      </c>
      <c r="I61" s="51">
        <v>3516</v>
      </c>
      <c r="J61" s="51">
        <f aca="true" t="shared" si="12" ref="I61:K61">SUM(J62:J64)</f>
        <v>12000</v>
      </c>
      <c r="K61" s="51">
        <f t="shared" si="12"/>
        <v>18500</v>
      </c>
      <c r="L61" s="51"/>
      <c r="M61" s="51">
        <f>SUM(M62:M64)</f>
        <v>2040</v>
      </c>
      <c r="N61" s="51">
        <f>SUM(N62:N64)</f>
        <v>0</v>
      </c>
      <c r="O61" s="51"/>
      <c r="P61" s="112" t="s">
        <v>1473</v>
      </c>
      <c r="Q61" s="119">
        <v>0</v>
      </c>
    </row>
    <row r="62" spans="1:17" ht="16.5" customHeight="1">
      <c r="A62" s="110" t="s">
        <v>1474</v>
      </c>
      <c r="B62" s="118">
        <v>108515</v>
      </c>
      <c r="C62" s="118">
        <v>600</v>
      </c>
      <c r="D62" s="51">
        <v>1510</v>
      </c>
      <c r="E62" s="118">
        <v>3570</v>
      </c>
      <c r="F62" s="51">
        <v>5000</v>
      </c>
      <c r="G62" s="118">
        <v>13879</v>
      </c>
      <c r="H62" s="118">
        <v>10500</v>
      </c>
      <c r="I62" s="51">
        <v>3516</v>
      </c>
      <c r="J62" s="118">
        <v>12000</v>
      </c>
      <c r="K62" s="118">
        <v>18500</v>
      </c>
      <c r="L62" s="51"/>
      <c r="M62" s="118">
        <v>2040</v>
      </c>
      <c r="N62" s="51">
        <v>0</v>
      </c>
      <c r="O62" s="51"/>
      <c r="P62" s="112" t="s">
        <v>1475</v>
      </c>
      <c r="Q62" s="111">
        <f>B65-Q5-Q6-Q32-Q33-Q38-Q39-Q43-Q50-Q56-Q57-Q58-Q60-Q61</f>
        <v>209723</v>
      </c>
    </row>
    <row r="63" spans="1:17" ht="16.5" customHeight="1">
      <c r="A63" s="110" t="s">
        <v>1476</v>
      </c>
      <c r="B63" s="51">
        <v>0</v>
      </c>
      <c r="C63" s="51">
        <v>0</v>
      </c>
      <c r="D63" s="51">
        <v>0</v>
      </c>
      <c r="E63" s="51">
        <v>0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1">
        <v>0</v>
      </c>
      <c r="N63" s="51">
        <v>0</v>
      </c>
      <c r="O63" s="51">
        <v>0</v>
      </c>
      <c r="P63" s="112" t="s">
        <v>1477</v>
      </c>
      <c r="Q63" s="51">
        <v>209723</v>
      </c>
    </row>
    <row r="64" spans="1:17" ht="16.5" customHeight="1">
      <c r="A64" s="110" t="s">
        <v>1478</v>
      </c>
      <c r="B64" s="51">
        <v>7616</v>
      </c>
      <c r="C64" s="120">
        <v>0</v>
      </c>
      <c r="D64" s="120">
        <v>0</v>
      </c>
      <c r="E64" s="120">
        <v>0</v>
      </c>
      <c r="F64" s="120"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12" t="s">
        <v>1479</v>
      </c>
      <c r="Q64" s="115">
        <f>Q62-Q63</f>
        <v>0</v>
      </c>
    </row>
    <row r="65" spans="1:17" ht="16.5" customHeight="1">
      <c r="A65" s="125" t="s">
        <v>1480</v>
      </c>
      <c r="B65" s="111">
        <f>SUM(B5:B6,B32:B33,B38:B39,B43,B50,B56:B61)</f>
        <v>5654614</v>
      </c>
      <c r="C65" s="51">
        <f aca="true" t="shared" si="13" ref="C65:O65">SUM(C5:C6,C32:C33,C38:C39,C43,C50,C56:C61)</f>
        <v>213113</v>
      </c>
      <c r="D65" s="51">
        <f t="shared" si="13"/>
        <v>66282</v>
      </c>
      <c r="E65" s="51">
        <f t="shared" si="13"/>
        <v>138223</v>
      </c>
      <c r="F65" s="51">
        <f t="shared" si="13"/>
        <v>225511</v>
      </c>
      <c r="G65" s="51">
        <f t="shared" si="13"/>
        <v>452149</v>
      </c>
      <c r="H65" s="51">
        <f t="shared" si="13"/>
        <v>695954</v>
      </c>
      <c r="I65" s="51">
        <f t="shared" si="13"/>
        <v>575455</v>
      </c>
      <c r="J65" s="51">
        <f t="shared" si="13"/>
        <v>391439</v>
      </c>
      <c r="K65" s="51">
        <f t="shared" si="13"/>
        <v>469063</v>
      </c>
      <c r="L65" s="51">
        <f t="shared" si="13"/>
        <v>438296</v>
      </c>
      <c r="M65" s="51">
        <f t="shared" si="13"/>
        <v>286619</v>
      </c>
      <c r="N65" s="51">
        <f t="shared" si="13"/>
        <v>172642</v>
      </c>
      <c r="O65" s="51">
        <f t="shared" si="13"/>
        <v>249716</v>
      </c>
      <c r="P65" s="126" t="s">
        <v>1481</v>
      </c>
      <c r="Q65" s="111">
        <f>SUM(Q5:Q6,Q32:Q33,Q38:Q39,Q43,Q50,Q56:Q58,Q60:Q62)</f>
        <v>5654614</v>
      </c>
    </row>
  </sheetData>
  <sheetProtection/>
  <mergeCells count="2">
    <mergeCell ref="A2:Q2"/>
    <mergeCell ref="A3:Q3"/>
  </mergeCells>
  <printOptions gridLines="1"/>
  <pageMargins left="3" right="2" top="1" bottom="1" header="0" footer="0"/>
  <pageSetup blackAndWhite="1" horizontalDpi="600" verticalDpi="600" orientation="landscape"/>
  <headerFooter scaleWithDoc="0" alignWithMargins="0">
    <oddHeader>&amp;C@$</oddHeader>
    <oddFooter>&amp;C@&amp;- &amp;P&amp;-$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V65"/>
  <sheetViews>
    <sheetView showGridLines="0" showZeros="0" workbookViewId="0" topLeftCell="A1">
      <selection activeCell="D12" sqref="D12"/>
    </sheetView>
  </sheetViews>
  <sheetFormatPr defaultColWidth="9.125" defaultRowHeight="14.25"/>
  <cols>
    <col min="1" max="1" width="34.75390625" style="23" customWidth="1"/>
    <col min="2" max="2" width="19.50390625" style="23" customWidth="1"/>
    <col min="3" max="3" width="33.75390625" style="23" customWidth="1"/>
    <col min="4" max="4" width="19.75390625" style="23" customWidth="1"/>
    <col min="5" max="16384" width="9.125" style="23" customWidth="1"/>
  </cols>
  <sheetData>
    <row r="1" spans="1:256" ht="15.75">
      <c r="A1" s="42" t="s">
        <v>1482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  <c r="IU1" s="43"/>
      <c r="IV1" s="43"/>
    </row>
    <row r="2" spans="1:4" ht="33.75" customHeight="1">
      <c r="A2" s="107" t="s">
        <v>1483</v>
      </c>
      <c r="B2" s="107"/>
      <c r="C2" s="107"/>
      <c r="D2" s="107"/>
    </row>
    <row r="3" spans="1:4" ht="16.5" customHeight="1">
      <c r="A3" s="108" t="s">
        <v>52</v>
      </c>
      <c r="B3" s="108"/>
      <c r="C3" s="108"/>
      <c r="D3" s="108"/>
    </row>
    <row r="4" spans="1:4" ht="16.5" customHeight="1">
      <c r="A4" s="109" t="s">
        <v>3</v>
      </c>
      <c r="B4" s="109" t="s">
        <v>1362</v>
      </c>
      <c r="C4" s="109" t="s">
        <v>3</v>
      </c>
      <c r="D4" s="109" t="s">
        <v>1362</v>
      </c>
    </row>
    <row r="5" spans="1:4" ht="16.5" customHeight="1">
      <c r="A5" s="110" t="s">
        <v>1363</v>
      </c>
      <c r="B5" s="51">
        <v>679417</v>
      </c>
      <c r="C5" s="110" t="s">
        <v>1149</v>
      </c>
      <c r="D5" s="51">
        <v>1007712</v>
      </c>
    </row>
    <row r="6" spans="1:4" ht="16.5" customHeight="1">
      <c r="A6" s="110" t="s">
        <v>1364</v>
      </c>
      <c r="B6" s="111">
        <f>SUM(B7,B12,B31)</f>
        <v>282160</v>
      </c>
      <c r="C6" s="112" t="s">
        <v>1365</v>
      </c>
      <c r="D6" s="111"/>
    </row>
    <row r="7" spans="1:4" ht="16.5" customHeight="1">
      <c r="A7" s="110" t="s">
        <v>1366</v>
      </c>
      <c r="B7" s="111">
        <f>SUM(B8:B11)</f>
        <v>3042</v>
      </c>
      <c r="C7" s="112" t="s">
        <v>1367</v>
      </c>
      <c r="D7" s="111">
        <f>SUM(D8:D11)</f>
        <v>0</v>
      </c>
    </row>
    <row r="8" spans="1:4" ht="16.5" customHeight="1">
      <c r="A8" s="113" t="s">
        <v>1368</v>
      </c>
      <c r="B8" s="51">
        <v>24987</v>
      </c>
      <c r="C8" s="114" t="s">
        <v>1369</v>
      </c>
      <c r="D8" s="111">
        <v>0</v>
      </c>
    </row>
    <row r="9" spans="1:4" ht="16.5" customHeight="1">
      <c r="A9" s="113" t="s">
        <v>1370</v>
      </c>
      <c r="B9" s="51">
        <v>1257</v>
      </c>
      <c r="C9" s="114" t="s">
        <v>1371</v>
      </c>
      <c r="D9" s="111">
        <v>0</v>
      </c>
    </row>
    <row r="10" spans="1:4" ht="16.5" customHeight="1">
      <c r="A10" s="113" t="s">
        <v>1372</v>
      </c>
      <c r="B10" s="51">
        <v>11572</v>
      </c>
      <c r="C10" s="114" t="s">
        <v>1373</v>
      </c>
      <c r="D10" s="111">
        <v>0</v>
      </c>
    </row>
    <row r="11" spans="1:4" ht="16.5" customHeight="1">
      <c r="A11" s="113" t="s">
        <v>1374</v>
      </c>
      <c r="B11" s="51">
        <v>-34774</v>
      </c>
      <c r="C11" s="114" t="s">
        <v>1375</v>
      </c>
      <c r="D11" s="111">
        <v>0</v>
      </c>
    </row>
    <row r="12" spans="1:4" ht="16.5" customHeight="1">
      <c r="A12" s="110" t="s">
        <v>1376</v>
      </c>
      <c r="B12" s="51">
        <f>SUM(B13:B30)</f>
        <v>173648</v>
      </c>
      <c r="C12" s="112" t="s">
        <v>1377</v>
      </c>
      <c r="D12" s="111">
        <f>SUM(D13:D30)</f>
        <v>0</v>
      </c>
    </row>
    <row r="13" spans="1:4" ht="16.5" customHeight="1">
      <c r="A13" s="113" t="s">
        <v>1378</v>
      </c>
      <c r="B13" s="51">
        <v>-2856</v>
      </c>
      <c r="C13" s="114" t="s">
        <v>1379</v>
      </c>
      <c r="D13" s="111">
        <v>0</v>
      </c>
    </row>
    <row r="14" spans="1:4" ht="16.5" customHeight="1">
      <c r="A14" s="113" t="s">
        <v>1380</v>
      </c>
      <c r="B14" s="51">
        <v>40084</v>
      </c>
      <c r="C14" s="114" t="s">
        <v>1381</v>
      </c>
      <c r="D14" s="111">
        <v>0</v>
      </c>
    </row>
    <row r="15" spans="1:4" ht="16.5" customHeight="1">
      <c r="A15" s="113" t="s">
        <v>1382</v>
      </c>
      <c r="B15" s="51">
        <v>32</v>
      </c>
      <c r="C15" s="114" t="s">
        <v>1383</v>
      </c>
      <c r="D15" s="111">
        <v>0</v>
      </c>
    </row>
    <row r="16" spans="1:4" ht="16.5" customHeight="1">
      <c r="A16" s="113" t="s">
        <v>1384</v>
      </c>
      <c r="B16" s="51">
        <v>2337</v>
      </c>
      <c r="C16" s="114" t="s">
        <v>1385</v>
      </c>
      <c r="D16" s="111">
        <v>0</v>
      </c>
    </row>
    <row r="17" spans="1:4" ht="16.5" customHeight="1">
      <c r="A17" s="113" t="s">
        <v>1386</v>
      </c>
      <c r="B17" s="51">
        <v>29614</v>
      </c>
      <c r="C17" s="114" t="s">
        <v>1387</v>
      </c>
      <c r="D17" s="111">
        <v>0</v>
      </c>
    </row>
    <row r="18" spans="1:4" ht="16.5" customHeight="1">
      <c r="A18" s="113" t="s">
        <v>1388</v>
      </c>
      <c r="B18" s="51">
        <v>0</v>
      </c>
      <c r="C18" s="114" t="s">
        <v>1389</v>
      </c>
      <c r="D18" s="111">
        <v>0</v>
      </c>
    </row>
    <row r="19" spans="1:4" ht="16.5" customHeight="1">
      <c r="A19" s="113" t="s">
        <v>1390</v>
      </c>
      <c r="B19" s="51">
        <v>0</v>
      </c>
      <c r="C19" s="114" t="s">
        <v>1391</v>
      </c>
      <c r="D19" s="111">
        <v>0</v>
      </c>
    </row>
    <row r="20" spans="1:4" ht="16.5" customHeight="1">
      <c r="A20" s="113" t="s">
        <v>1392</v>
      </c>
      <c r="B20" s="51">
        <v>11928</v>
      </c>
      <c r="C20" s="114" t="s">
        <v>1393</v>
      </c>
      <c r="D20" s="111">
        <v>0</v>
      </c>
    </row>
    <row r="21" spans="1:4" ht="16.5" customHeight="1">
      <c r="A21" s="113" t="s">
        <v>1394</v>
      </c>
      <c r="B21" s="51">
        <v>0</v>
      </c>
      <c r="C21" s="114" t="s">
        <v>1395</v>
      </c>
      <c r="D21" s="111">
        <v>0</v>
      </c>
    </row>
    <row r="22" spans="1:4" ht="16.5" customHeight="1">
      <c r="A22" s="113" t="s">
        <v>1396</v>
      </c>
      <c r="B22" s="51">
        <v>3247</v>
      </c>
      <c r="C22" s="114" t="s">
        <v>1397</v>
      </c>
      <c r="D22" s="111">
        <v>0</v>
      </c>
    </row>
    <row r="23" spans="1:4" ht="16.5" customHeight="1">
      <c r="A23" s="113" t="s">
        <v>1398</v>
      </c>
      <c r="B23" s="51">
        <v>3151</v>
      </c>
      <c r="C23" s="114" t="s">
        <v>1399</v>
      </c>
      <c r="D23" s="111">
        <v>0</v>
      </c>
    </row>
    <row r="24" spans="1:4" ht="16.5" customHeight="1">
      <c r="A24" s="113" t="s">
        <v>1400</v>
      </c>
      <c r="B24" s="51">
        <v>102639</v>
      </c>
      <c r="C24" s="114" t="s">
        <v>1401</v>
      </c>
      <c r="D24" s="111">
        <v>0</v>
      </c>
    </row>
    <row r="25" spans="1:4" ht="16.5" customHeight="1">
      <c r="A25" s="113" t="s">
        <v>1402</v>
      </c>
      <c r="B25" s="51">
        <v>3982</v>
      </c>
      <c r="C25" s="114" t="s">
        <v>1403</v>
      </c>
      <c r="D25" s="111">
        <v>0</v>
      </c>
    </row>
    <row r="26" spans="1:4" ht="16.5" customHeight="1">
      <c r="A26" s="113" t="s">
        <v>1404</v>
      </c>
      <c r="B26" s="51">
        <v>226</v>
      </c>
      <c r="C26" s="114" t="s">
        <v>1405</v>
      </c>
      <c r="D26" s="111">
        <v>0</v>
      </c>
    </row>
    <row r="27" spans="1:4" ht="16.5" customHeight="1">
      <c r="A27" s="113" t="s">
        <v>1406</v>
      </c>
      <c r="B27" s="51">
        <v>0</v>
      </c>
      <c r="C27" s="114" t="s">
        <v>1407</v>
      </c>
      <c r="D27" s="111">
        <v>0</v>
      </c>
    </row>
    <row r="28" spans="1:4" ht="16.5" customHeight="1">
      <c r="A28" s="113" t="s">
        <v>1408</v>
      </c>
      <c r="B28" s="51">
        <v>0</v>
      </c>
      <c r="C28" s="114" t="s">
        <v>1409</v>
      </c>
      <c r="D28" s="111">
        <v>0</v>
      </c>
    </row>
    <row r="29" spans="1:4" ht="16.5" customHeight="1">
      <c r="A29" s="113" t="s">
        <v>1410</v>
      </c>
      <c r="B29" s="51">
        <v>23327</v>
      </c>
      <c r="C29" s="114" t="s">
        <v>1411</v>
      </c>
      <c r="D29" s="111">
        <v>0</v>
      </c>
    </row>
    <row r="30" spans="1:4" ht="16.5" customHeight="1">
      <c r="A30" s="113" t="s">
        <v>1412</v>
      </c>
      <c r="B30" s="51">
        <v>-44063</v>
      </c>
      <c r="C30" s="114" t="s">
        <v>1413</v>
      </c>
      <c r="D30" s="111">
        <v>0</v>
      </c>
    </row>
    <row r="31" spans="1:4" ht="16.5" customHeight="1">
      <c r="A31" s="110" t="s">
        <v>1414</v>
      </c>
      <c r="B31" s="51">
        <v>105470</v>
      </c>
      <c r="C31" s="112" t="s">
        <v>1415</v>
      </c>
      <c r="D31" s="111"/>
    </row>
    <row r="32" spans="1:4" ht="16.5" customHeight="1">
      <c r="A32" s="110" t="s">
        <v>1416</v>
      </c>
      <c r="B32" s="111">
        <v>0</v>
      </c>
      <c r="C32" s="112" t="s">
        <v>1417</v>
      </c>
      <c r="D32" s="111">
        <v>0</v>
      </c>
    </row>
    <row r="33" spans="1:4" ht="16.5" customHeight="1">
      <c r="A33" s="110" t="s">
        <v>1418</v>
      </c>
      <c r="B33" s="111">
        <f>SUM(B34:B37)</f>
        <v>0</v>
      </c>
      <c r="C33" s="112" t="s">
        <v>1419</v>
      </c>
      <c r="D33" s="51">
        <f>SUM(D34:D37)</f>
        <v>-15393</v>
      </c>
    </row>
    <row r="34" spans="1:4" ht="16.5" customHeight="1">
      <c r="A34" s="113" t="s">
        <v>1420</v>
      </c>
      <c r="B34" s="111">
        <v>0</v>
      </c>
      <c r="C34" s="114" t="s">
        <v>1421</v>
      </c>
      <c r="D34" s="51">
        <v>-440</v>
      </c>
    </row>
    <row r="35" spans="1:4" ht="16.5" customHeight="1">
      <c r="A35" s="113" t="s">
        <v>1422</v>
      </c>
      <c r="B35" s="111">
        <v>0</v>
      </c>
      <c r="C35" s="114" t="s">
        <v>1423</v>
      </c>
      <c r="D35" s="51">
        <v>90</v>
      </c>
    </row>
    <row r="36" spans="1:4" ht="16.5" customHeight="1">
      <c r="A36" s="113" t="s">
        <v>1424</v>
      </c>
      <c r="B36" s="111">
        <v>0</v>
      </c>
      <c r="C36" s="114" t="s">
        <v>1425</v>
      </c>
      <c r="D36" s="51">
        <v>0</v>
      </c>
    </row>
    <row r="37" spans="1:4" ht="16.5" customHeight="1">
      <c r="A37" s="113" t="s">
        <v>1426</v>
      </c>
      <c r="B37" s="111">
        <v>0</v>
      </c>
      <c r="C37" s="114" t="s">
        <v>1427</v>
      </c>
      <c r="D37" s="51">
        <v>-15043</v>
      </c>
    </row>
    <row r="38" spans="1:4" ht="16.5" customHeight="1">
      <c r="A38" s="110" t="s">
        <v>1428</v>
      </c>
      <c r="B38" s="111">
        <v>0</v>
      </c>
      <c r="C38" s="112" t="s">
        <v>1429</v>
      </c>
      <c r="D38" s="111">
        <v>0</v>
      </c>
    </row>
    <row r="39" spans="1:4" ht="16.5" customHeight="1">
      <c r="A39" s="110" t="s">
        <v>1430</v>
      </c>
      <c r="B39" s="111">
        <f>SUM(B40:B42)</f>
        <v>0</v>
      </c>
      <c r="C39" s="112" t="s">
        <v>993</v>
      </c>
      <c r="D39" s="111">
        <f>SUM(D40:D42)</f>
        <v>0</v>
      </c>
    </row>
    <row r="40" spans="1:4" ht="16.5" customHeight="1">
      <c r="A40" s="113" t="s">
        <v>1431</v>
      </c>
      <c r="B40" s="111">
        <v>0</v>
      </c>
      <c r="C40" s="114" t="s">
        <v>1432</v>
      </c>
      <c r="D40" s="111">
        <v>0</v>
      </c>
    </row>
    <row r="41" spans="1:4" ht="16.5" customHeight="1">
      <c r="A41" s="113" t="s">
        <v>1433</v>
      </c>
      <c r="B41" s="111">
        <v>0</v>
      </c>
      <c r="C41" s="114" t="s">
        <v>1434</v>
      </c>
      <c r="D41" s="111">
        <v>0</v>
      </c>
    </row>
    <row r="42" spans="1:4" ht="16.5" customHeight="1">
      <c r="A42" s="113" t="s">
        <v>1435</v>
      </c>
      <c r="B42" s="111">
        <v>0</v>
      </c>
      <c r="C42" s="114" t="s">
        <v>1436</v>
      </c>
      <c r="D42" s="111">
        <v>0</v>
      </c>
    </row>
    <row r="43" spans="1:4" ht="16.5" customHeight="1">
      <c r="A43" s="110" t="s">
        <v>1437</v>
      </c>
      <c r="B43" s="115">
        <f>B44</f>
        <v>0</v>
      </c>
      <c r="C43" s="112" t="s">
        <v>1438</v>
      </c>
      <c r="D43" s="51">
        <f>D44</f>
        <v>51350</v>
      </c>
    </row>
    <row r="44" spans="1:4" ht="16.5" customHeight="1">
      <c r="A44" s="116" t="s">
        <v>1439</v>
      </c>
      <c r="B44" s="111">
        <f>B45</f>
        <v>0</v>
      </c>
      <c r="C44" s="117" t="s">
        <v>1440</v>
      </c>
      <c r="D44" s="118">
        <f>SUM(D45:D49)</f>
        <v>51350</v>
      </c>
    </row>
    <row r="45" spans="1:4" ht="16.5" customHeight="1">
      <c r="A45" s="110" t="s">
        <v>1441</v>
      </c>
      <c r="B45" s="119">
        <f>SUM(B46:B49)</f>
        <v>0</v>
      </c>
      <c r="C45" s="112" t="s">
        <v>1442</v>
      </c>
      <c r="D45" s="51">
        <v>13650</v>
      </c>
    </row>
    <row r="46" spans="1:4" ht="16.5" customHeight="1">
      <c r="A46" s="113" t="s">
        <v>1443</v>
      </c>
      <c r="B46" s="111">
        <v>0</v>
      </c>
      <c r="C46" s="114" t="s">
        <v>1444</v>
      </c>
      <c r="D46" s="51"/>
    </row>
    <row r="47" spans="1:4" ht="16.5" customHeight="1">
      <c r="A47" s="113" t="s">
        <v>1445</v>
      </c>
      <c r="B47" s="111">
        <v>0</v>
      </c>
      <c r="C47" s="114" t="s">
        <v>1446</v>
      </c>
      <c r="D47" s="51">
        <v>0</v>
      </c>
    </row>
    <row r="48" spans="1:4" ht="16.5" customHeight="1">
      <c r="A48" s="113" t="s">
        <v>1447</v>
      </c>
      <c r="B48" s="111">
        <v>0</v>
      </c>
      <c r="C48" s="114" t="s">
        <v>1448</v>
      </c>
      <c r="D48" s="51"/>
    </row>
    <row r="49" spans="1:4" ht="16.5" customHeight="1">
      <c r="A49" s="113" t="s">
        <v>1449</v>
      </c>
      <c r="B49" s="111">
        <v>0</v>
      </c>
      <c r="C49" s="114" t="s">
        <v>1450</v>
      </c>
      <c r="D49" s="111">
        <v>37700</v>
      </c>
    </row>
    <row r="50" spans="1:4" ht="16.5" customHeight="1">
      <c r="A50" s="110" t="s">
        <v>1451</v>
      </c>
      <c r="B50" s="51">
        <f>B51</f>
        <v>84900</v>
      </c>
      <c r="C50" s="112" t="s">
        <v>1452</v>
      </c>
      <c r="D50" s="111"/>
    </row>
    <row r="51" spans="1:4" ht="16.5" customHeight="1">
      <c r="A51" s="113" t="s">
        <v>1453</v>
      </c>
      <c r="B51" s="120">
        <f>SUM(B52:B55)</f>
        <v>84900</v>
      </c>
      <c r="C51" s="114" t="s">
        <v>1454</v>
      </c>
      <c r="D51" s="111"/>
    </row>
    <row r="52" spans="1:4" ht="16.5" customHeight="1">
      <c r="A52" s="121" t="s">
        <v>1455</v>
      </c>
      <c r="B52" s="51">
        <v>84900</v>
      </c>
      <c r="C52" s="122" t="s">
        <v>1456</v>
      </c>
      <c r="D52" s="111"/>
    </row>
    <row r="53" spans="1:4" ht="16.5" customHeight="1">
      <c r="A53" s="113" t="s">
        <v>1457</v>
      </c>
      <c r="B53" s="119">
        <v>0</v>
      </c>
      <c r="C53" s="114" t="s">
        <v>1458</v>
      </c>
      <c r="D53" s="111">
        <v>0</v>
      </c>
    </row>
    <row r="54" spans="1:4" ht="16.5" customHeight="1">
      <c r="A54" s="113" t="s">
        <v>1459</v>
      </c>
      <c r="B54" s="111">
        <v>0</v>
      </c>
      <c r="C54" s="114" t="s">
        <v>1460</v>
      </c>
      <c r="D54" s="111">
        <v>0</v>
      </c>
    </row>
    <row r="55" spans="1:4" ht="16.5" customHeight="1">
      <c r="A55" s="113" t="s">
        <v>1461</v>
      </c>
      <c r="B55" s="111">
        <v>0</v>
      </c>
      <c r="C55" s="114" t="s">
        <v>1462</v>
      </c>
      <c r="D55" s="111">
        <v>0</v>
      </c>
    </row>
    <row r="56" spans="1:4" ht="16.5" customHeight="1">
      <c r="A56" s="110" t="s">
        <v>1463</v>
      </c>
      <c r="B56" s="111">
        <v>0</v>
      </c>
      <c r="C56" s="112" t="s">
        <v>1464</v>
      </c>
      <c r="D56" s="111">
        <v>0</v>
      </c>
    </row>
    <row r="57" spans="1:4" ht="16.5" customHeight="1">
      <c r="A57" s="110" t="s">
        <v>1465</v>
      </c>
      <c r="B57" s="111">
        <v>0</v>
      </c>
      <c r="C57" s="112" t="s">
        <v>1466</v>
      </c>
      <c r="D57" s="111">
        <v>0</v>
      </c>
    </row>
    <row r="58" spans="1:4" ht="16.5" customHeight="1">
      <c r="A58" s="110" t="s">
        <v>1467</v>
      </c>
      <c r="B58" s="111">
        <v>0</v>
      </c>
      <c r="C58" s="112" t="s">
        <v>1468</v>
      </c>
      <c r="D58" s="111">
        <v>0</v>
      </c>
    </row>
    <row r="59" spans="1:4" ht="16.5" customHeight="1">
      <c r="A59" s="110" t="s">
        <v>1469</v>
      </c>
      <c r="B59" s="120">
        <v>71309</v>
      </c>
      <c r="C59" s="123"/>
      <c r="D59" s="115"/>
    </row>
    <row r="60" spans="1:4" ht="16.5" customHeight="1">
      <c r="A60" s="110" t="s">
        <v>1470</v>
      </c>
      <c r="B60" s="51">
        <v>117350</v>
      </c>
      <c r="C60" s="124" t="s">
        <v>1471</v>
      </c>
      <c r="D60" s="111">
        <v>145898</v>
      </c>
    </row>
    <row r="61" spans="1:4" ht="16.5" customHeight="1">
      <c r="A61" s="110" t="s">
        <v>1472</v>
      </c>
      <c r="B61" s="51">
        <f>SUM(B62:B64)</f>
        <v>45016</v>
      </c>
      <c r="C61" s="112" t="s">
        <v>1473</v>
      </c>
      <c r="D61" s="119">
        <v>0</v>
      </c>
    </row>
    <row r="62" spans="1:4" ht="16.5" customHeight="1">
      <c r="A62" s="113" t="s">
        <v>1474</v>
      </c>
      <c r="B62" s="118">
        <v>37400</v>
      </c>
      <c r="C62" s="112" t="s">
        <v>1475</v>
      </c>
      <c r="D62" s="111">
        <f>B65-D5-D6-D32-D33-D38-D39-D43-D50-D56-D57-D58-D60-D61</f>
        <v>90585</v>
      </c>
    </row>
    <row r="63" spans="1:4" ht="16.5" customHeight="1">
      <c r="A63" s="113" t="s">
        <v>1476</v>
      </c>
      <c r="B63" s="51">
        <v>0</v>
      </c>
      <c r="C63" s="112" t="s">
        <v>1477</v>
      </c>
      <c r="D63" s="111">
        <v>90585</v>
      </c>
    </row>
    <row r="64" spans="1:4" ht="16.5" customHeight="1">
      <c r="A64" s="113" t="s">
        <v>1478</v>
      </c>
      <c r="B64" s="51">
        <v>7616</v>
      </c>
      <c r="C64" s="112" t="s">
        <v>1479</v>
      </c>
      <c r="D64" s="115">
        <f>D62-D63</f>
        <v>0</v>
      </c>
    </row>
    <row r="65" spans="1:4" ht="16.5" customHeight="1">
      <c r="A65" s="125" t="s">
        <v>1480</v>
      </c>
      <c r="B65" s="111">
        <f>SUM(B5:B6,B32:B33,B38:B39,B43,B50,B56:B61)</f>
        <v>1280152</v>
      </c>
      <c r="C65" s="126" t="s">
        <v>1481</v>
      </c>
      <c r="D65" s="111">
        <f>SUM(D5:D6,D32:D33,D38:D39,D43,D50,D56:D58,D60:D62)</f>
        <v>1280152</v>
      </c>
    </row>
  </sheetData>
  <sheetProtection/>
  <mergeCells count="2">
    <mergeCell ref="A2:D2"/>
    <mergeCell ref="A3:D3"/>
  </mergeCells>
  <printOptions gridLines="1"/>
  <pageMargins left="3" right="2" top="1" bottom="1" header="0" footer="0"/>
  <pageSetup blackAndWhite="1" horizontalDpi="600" verticalDpi="600" orientation="landscape"/>
  <headerFooter scaleWithDoc="0" alignWithMargins="0">
    <oddHeader>&amp;C@$</oddHeader>
    <oddFooter>&amp;C@&amp;- &amp;P&amp;-$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264"/>
  <sheetViews>
    <sheetView showZeros="0" workbookViewId="0" topLeftCell="A34">
      <selection activeCell="H11" sqref="H11"/>
    </sheetView>
  </sheetViews>
  <sheetFormatPr defaultColWidth="8.75390625" defaultRowHeight="14.25"/>
  <cols>
    <col min="1" max="1" width="39.375" style="87" customWidth="1"/>
    <col min="2" max="2" width="25.125" style="88" customWidth="1"/>
    <col min="3" max="3" width="13.125" style="87" customWidth="1"/>
    <col min="4" max="4" width="15.375" style="89" customWidth="1"/>
    <col min="5" max="16384" width="8.75390625" style="87" customWidth="1"/>
  </cols>
  <sheetData>
    <row r="1" spans="1:2" ht="18" customHeight="1">
      <c r="A1" s="4" t="s">
        <v>1484</v>
      </c>
      <c r="B1" s="90"/>
    </row>
    <row r="2" spans="1:4" s="85" customFormat="1" ht="25.5" customHeight="1">
      <c r="A2" s="91" t="s">
        <v>1485</v>
      </c>
      <c r="B2" s="91"/>
      <c r="C2" s="91"/>
      <c r="D2" s="92"/>
    </row>
    <row r="3" spans="1:4" ht="18" customHeight="1">
      <c r="A3" s="93" t="s">
        <v>2</v>
      </c>
      <c r="B3" s="93"/>
      <c r="C3" s="93"/>
      <c r="D3" s="94"/>
    </row>
    <row r="4" spans="1:4" ht="15.75" customHeight="1">
      <c r="A4" s="95" t="s">
        <v>1486</v>
      </c>
      <c r="B4" s="96" t="s">
        <v>5</v>
      </c>
      <c r="C4" s="96" t="s">
        <v>1487</v>
      </c>
      <c r="D4" s="96" t="s">
        <v>8</v>
      </c>
    </row>
    <row r="5" spans="1:4" ht="15.75" customHeight="1">
      <c r="A5" s="97"/>
      <c r="B5" s="98"/>
      <c r="C5" s="98"/>
      <c r="D5" s="98"/>
    </row>
    <row r="6" spans="1:4" ht="24" customHeight="1">
      <c r="A6" s="99" t="s">
        <v>1488</v>
      </c>
      <c r="B6" s="100">
        <v>2474759</v>
      </c>
      <c r="C6" s="100">
        <f>C7+C26</f>
        <v>2056793</v>
      </c>
      <c r="D6" s="101">
        <f>IF(C6=0,"-",B6/C6)</f>
        <v>1.2032124768997172</v>
      </c>
    </row>
    <row r="7" spans="1:4" ht="24" customHeight="1">
      <c r="A7" s="99" t="s">
        <v>1489</v>
      </c>
      <c r="B7" s="100">
        <v>1373253</v>
      </c>
      <c r="C7" s="102">
        <f>SUM(C8:C25)</f>
        <v>1190217</v>
      </c>
      <c r="D7" s="101">
        <f>IF(C7=0,"-",B7/C7)</f>
        <v>1.1537837217919085</v>
      </c>
    </row>
    <row r="8" spans="1:4" ht="24" customHeight="1">
      <c r="A8" s="103" t="s">
        <v>1490</v>
      </c>
      <c r="B8" s="100">
        <v>2856</v>
      </c>
      <c r="C8" s="104"/>
      <c r="D8" s="101" t="str">
        <f>IF(C8=0,"-",B8/C8)</f>
        <v>-</v>
      </c>
    </row>
    <row r="9" spans="1:4" ht="24" customHeight="1">
      <c r="A9" s="103" t="s">
        <v>1491</v>
      </c>
      <c r="B9" s="100">
        <v>288403</v>
      </c>
      <c r="C9" s="104">
        <v>248313</v>
      </c>
      <c r="D9" s="101">
        <f>IF(C9=0,"-",B9/C9)</f>
        <v>1.1614494609625754</v>
      </c>
    </row>
    <row r="10" spans="1:4" ht="24" customHeight="1">
      <c r="A10" s="103" t="s">
        <v>1492</v>
      </c>
      <c r="B10" s="100">
        <v>26559</v>
      </c>
      <c r="C10" s="104">
        <v>15958</v>
      </c>
      <c r="D10" s="101">
        <f aca="true" t="shared" si="0" ref="D10:D51">IF(C10=0,"-",B10/C10)</f>
        <v>1.6643063040481263</v>
      </c>
    </row>
    <row r="11" spans="1:4" ht="24" customHeight="1">
      <c r="A11" s="103" t="s">
        <v>1493</v>
      </c>
      <c r="B11" s="100">
        <v>112050</v>
      </c>
      <c r="C11" s="104">
        <v>98573</v>
      </c>
      <c r="D11" s="101">
        <f t="shared" si="0"/>
        <v>1.136721008795512</v>
      </c>
    </row>
    <row r="12" spans="1:4" ht="24" customHeight="1">
      <c r="A12" s="103" t="s">
        <v>1494</v>
      </c>
      <c r="B12" s="100">
        <v>35883</v>
      </c>
      <c r="C12" s="104">
        <v>18919</v>
      </c>
      <c r="D12" s="101">
        <f t="shared" si="0"/>
        <v>1.8966647285797347</v>
      </c>
    </row>
    <row r="13" spans="1:4" ht="24" customHeight="1">
      <c r="A13" s="103" t="s">
        <v>1495</v>
      </c>
      <c r="B13" s="100">
        <v>0</v>
      </c>
      <c r="C13" s="104"/>
      <c r="D13" s="101" t="str">
        <f t="shared" si="0"/>
        <v>-</v>
      </c>
    </row>
    <row r="14" spans="1:4" ht="24" customHeight="1">
      <c r="A14" s="103" t="s">
        <v>1496</v>
      </c>
      <c r="B14" s="100">
        <v>3000</v>
      </c>
      <c r="C14" s="104">
        <v>3000</v>
      </c>
      <c r="D14" s="101">
        <f t="shared" si="0"/>
        <v>1</v>
      </c>
    </row>
    <row r="15" spans="1:4" ht="24" customHeight="1">
      <c r="A15" s="103" t="s">
        <v>1497</v>
      </c>
      <c r="B15" s="100">
        <v>5459</v>
      </c>
      <c r="C15" s="104"/>
      <c r="D15" s="101" t="str">
        <f t="shared" si="0"/>
        <v>-</v>
      </c>
    </row>
    <row r="16" spans="1:4" ht="24" customHeight="1">
      <c r="A16" s="103" t="s">
        <v>1498</v>
      </c>
      <c r="B16" s="100">
        <v>0</v>
      </c>
      <c r="C16" s="104"/>
      <c r="D16" s="101" t="str">
        <f t="shared" si="0"/>
        <v>-</v>
      </c>
    </row>
    <row r="17" spans="1:4" ht="24" customHeight="1">
      <c r="A17" s="103" t="s">
        <v>1499</v>
      </c>
      <c r="B17" s="100">
        <v>9521</v>
      </c>
      <c r="C17" s="104">
        <v>9218</v>
      </c>
      <c r="D17" s="101">
        <f t="shared" si="0"/>
        <v>1.0328704708179648</v>
      </c>
    </row>
    <row r="18" spans="1:4" ht="24" customHeight="1">
      <c r="A18" s="103" t="s">
        <v>1500</v>
      </c>
      <c r="B18" s="100">
        <v>64505</v>
      </c>
      <c r="C18" s="104">
        <v>64065</v>
      </c>
      <c r="D18" s="101">
        <f t="shared" si="0"/>
        <v>1.0068680246624522</v>
      </c>
    </row>
    <row r="19" spans="1:4" ht="24" customHeight="1">
      <c r="A19" s="103" t="s">
        <v>1501</v>
      </c>
      <c r="B19" s="100">
        <v>307027</v>
      </c>
      <c r="C19" s="104">
        <v>326550</v>
      </c>
      <c r="D19" s="101">
        <f t="shared" si="0"/>
        <v>0.9402143622722401</v>
      </c>
    </row>
    <row r="20" spans="1:4" ht="24" customHeight="1">
      <c r="A20" s="103" t="s">
        <v>1502</v>
      </c>
      <c r="B20" s="100">
        <v>183604</v>
      </c>
      <c r="C20" s="104">
        <v>171467</v>
      </c>
      <c r="D20" s="101">
        <f t="shared" si="0"/>
        <v>1.070783299410382</v>
      </c>
    </row>
    <row r="21" spans="1:4" ht="24" customHeight="1">
      <c r="A21" s="103" t="s">
        <v>1503</v>
      </c>
      <c r="B21" s="100">
        <v>19802</v>
      </c>
      <c r="C21" s="104">
        <v>19226</v>
      </c>
      <c r="D21" s="101">
        <f t="shared" si="0"/>
        <v>1.0299594299386248</v>
      </c>
    </row>
    <row r="22" spans="1:4" ht="24" customHeight="1">
      <c r="A22" s="103" t="s">
        <v>1504</v>
      </c>
      <c r="B22" s="100">
        <v>19213</v>
      </c>
      <c r="C22" s="104">
        <v>19315</v>
      </c>
      <c r="D22" s="101">
        <f t="shared" si="0"/>
        <v>0.9947191302096816</v>
      </c>
    </row>
    <row r="23" spans="1:4" ht="24" customHeight="1">
      <c r="A23" s="103" t="s">
        <v>1505</v>
      </c>
      <c r="B23" s="100">
        <v>20219</v>
      </c>
      <c r="C23" s="104">
        <v>12884</v>
      </c>
      <c r="D23" s="101">
        <f t="shared" si="0"/>
        <v>1.5693107730518472</v>
      </c>
    </row>
    <row r="24" spans="1:4" ht="24" customHeight="1">
      <c r="A24" s="103" t="s">
        <v>1411</v>
      </c>
      <c r="B24" s="100">
        <v>140522</v>
      </c>
      <c r="C24" s="104">
        <v>138577</v>
      </c>
      <c r="D24" s="101">
        <f t="shared" si="0"/>
        <v>1.014035518159579</v>
      </c>
    </row>
    <row r="25" spans="1:4" ht="24" customHeight="1">
      <c r="A25" s="103" t="s">
        <v>1506</v>
      </c>
      <c r="B25" s="100">
        <v>134630</v>
      </c>
      <c r="C25" s="104">
        <v>44152</v>
      </c>
      <c r="D25" s="101">
        <f t="shared" si="0"/>
        <v>3.049238992571118</v>
      </c>
    </row>
    <row r="26" spans="1:4" ht="24" customHeight="1">
      <c r="A26" s="99" t="s">
        <v>1507</v>
      </c>
      <c r="B26" s="100">
        <v>1101506</v>
      </c>
      <c r="C26" s="102">
        <f>SUM(C27:C46)</f>
        <v>866576</v>
      </c>
      <c r="D26" s="101">
        <f t="shared" si="0"/>
        <v>1.2711014383043149</v>
      </c>
    </row>
    <row r="27" spans="1:4" ht="24" customHeight="1">
      <c r="A27" s="103" t="s">
        <v>1508</v>
      </c>
      <c r="B27" s="100">
        <v>10789</v>
      </c>
      <c r="C27" s="104">
        <v>20602</v>
      </c>
      <c r="D27" s="101">
        <f t="shared" si="0"/>
        <v>0.5236870206776041</v>
      </c>
    </row>
    <row r="28" spans="1:4" ht="24" customHeight="1">
      <c r="A28" s="103" t="s">
        <v>1509</v>
      </c>
      <c r="B28" s="100">
        <v>0</v>
      </c>
      <c r="C28" s="104"/>
      <c r="D28" s="101" t="str">
        <f t="shared" si="0"/>
        <v>-</v>
      </c>
    </row>
    <row r="29" spans="1:4" ht="24" customHeight="1">
      <c r="A29" s="103" t="s">
        <v>1510</v>
      </c>
      <c r="B29" s="100">
        <v>162</v>
      </c>
      <c r="C29" s="104">
        <v>38</v>
      </c>
      <c r="D29" s="101">
        <f t="shared" si="0"/>
        <v>4.2631578947368425</v>
      </c>
    </row>
    <row r="30" spans="1:4" ht="24" customHeight="1">
      <c r="A30" s="103" t="s">
        <v>1511</v>
      </c>
      <c r="B30" s="100">
        <v>5876</v>
      </c>
      <c r="C30" s="104">
        <v>3930</v>
      </c>
      <c r="D30" s="101">
        <f t="shared" si="0"/>
        <v>1.4951653944020356</v>
      </c>
    </row>
    <row r="31" spans="1:4" ht="24" customHeight="1">
      <c r="A31" s="103" t="s">
        <v>1512</v>
      </c>
      <c r="B31" s="100">
        <v>45604</v>
      </c>
      <c r="C31" s="104">
        <v>38247</v>
      </c>
      <c r="D31" s="101">
        <f t="shared" si="0"/>
        <v>1.192354955944257</v>
      </c>
    </row>
    <row r="32" spans="1:4" ht="24" customHeight="1">
      <c r="A32" s="103" t="s">
        <v>1513</v>
      </c>
      <c r="B32" s="100">
        <v>4175</v>
      </c>
      <c r="C32" s="104">
        <v>3052</v>
      </c>
      <c r="D32" s="101">
        <f t="shared" si="0"/>
        <v>1.3679554390563564</v>
      </c>
    </row>
    <row r="33" spans="1:4" ht="24" customHeight="1">
      <c r="A33" s="103" t="s">
        <v>1514</v>
      </c>
      <c r="B33" s="100">
        <v>10006</v>
      </c>
      <c r="C33" s="104">
        <v>12343</v>
      </c>
      <c r="D33" s="101">
        <f t="shared" si="0"/>
        <v>0.8106619136352589</v>
      </c>
    </row>
    <row r="34" spans="1:4" ht="24" customHeight="1">
      <c r="A34" s="103" t="s">
        <v>1515</v>
      </c>
      <c r="B34" s="100">
        <v>138488</v>
      </c>
      <c r="C34" s="104">
        <v>86027</v>
      </c>
      <c r="D34" s="101">
        <f t="shared" si="0"/>
        <v>1.6098201727364665</v>
      </c>
    </row>
    <row r="35" spans="1:4" ht="24" customHeight="1">
      <c r="A35" s="103" t="s">
        <v>1516</v>
      </c>
      <c r="B35" s="100">
        <v>85382</v>
      </c>
      <c r="C35" s="104">
        <v>53956</v>
      </c>
      <c r="D35" s="101">
        <f t="shared" si="0"/>
        <v>1.5824375417006449</v>
      </c>
    </row>
    <row r="36" spans="1:4" ht="24" customHeight="1">
      <c r="A36" s="103" t="s">
        <v>1517</v>
      </c>
      <c r="B36" s="100">
        <v>78430</v>
      </c>
      <c r="C36" s="104">
        <v>37736</v>
      </c>
      <c r="D36" s="101">
        <f t="shared" si="0"/>
        <v>2.0783866864532543</v>
      </c>
    </row>
    <row r="37" spans="1:4" ht="24" customHeight="1">
      <c r="A37" s="103" t="s">
        <v>1518</v>
      </c>
      <c r="B37" s="100">
        <v>6297</v>
      </c>
      <c r="C37" s="104">
        <v>5781</v>
      </c>
      <c r="D37" s="101">
        <f t="shared" si="0"/>
        <v>1.0892579138557343</v>
      </c>
    </row>
    <row r="38" spans="1:4" ht="24" customHeight="1">
      <c r="A38" s="103" t="s">
        <v>1519</v>
      </c>
      <c r="B38" s="100">
        <v>268794</v>
      </c>
      <c r="C38" s="104">
        <v>311165</v>
      </c>
      <c r="D38" s="101">
        <f t="shared" si="0"/>
        <v>0.8638310864011055</v>
      </c>
    </row>
    <row r="39" spans="1:4" ht="24" customHeight="1">
      <c r="A39" s="103" t="s">
        <v>1520</v>
      </c>
      <c r="B39" s="100">
        <v>82623</v>
      </c>
      <c r="C39" s="104">
        <v>61017</v>
      </c>
      <c r="D39" s="101">
        <f t="shared" si="0"/>
        <v>1.3540980382516348</v>
      </c>
    </row>
    <row r="40" spans="1:4" ht="24" customHeight="1">
      <c r="A40" s="103" t="s">
        <v>1521</v>
      </c>
      <c r="B40" s="100">
        <v>24534</v>
      </c>
      <c r="C40" s="104">
        <v>33682</v>
      </c>
      <c r="D40" s="101">
        <f t="shared" si="0"/>
        <v>0.7284009263107891</v>
      </c>
    </row>
    <row r="41" spans="1:4" ht="24" customHeight="1">
      <c r="A41" s="103" t="s">
        <v>1522</v>
      </c>
      <c r="B41" s="100">
        <v>11092</v>
      </c>
      <c r="C41" s="104">
        <v>15211</v>
      </c>
      <c r="D41" s="101">
        <f t="shared" si="0"/>
        <v>0.7292091249753467</v>
      </c>
    </row>
    <row r="42" spans="1:4" ht="24" customHeight="1">
      <c r="A42" s="103" t="s">
        <v>1523</v>
      </c>
      <c r="B42" s="100">
        <v>150</v>
      </c>
      <c r="C42" s="104"/>
      <c r="D42" s="101" t="str">
        <f t="shared" si="0"/>
        <v>-</v>
      </c>
    </row>
    <row r="43" spans="1:4" ht="24" customHeight="1">
      <c r="A43" s="103" t="s">
        <v>1524</v>
      </c>
      <c r="B43" s="100">
        <v>5340</v>
      </c>
      <c r="C43" s="104">
        <v>22453</v>
      </c>
      <c r="D43" s="101">
        <f t="shared" si="0"/>
        <v>0.23783013405780964</v>
      </c>
    </row>
    <row r="44" spans="1:4" ht="24" customHeight="1">
      <c r="A44" s="103" t="s">
        <v>1525</v>
      </c>
      <c r="B44" s="100">
        <v>195538</v>
      </c>
      <c r="C44" s="104">
        <v>148023</v>
      </c>
      <c r="D44" s="101">
        <f t="shared" si="0"/>
        <v>1.3209974125642636</v>
      </c>
    </row>
    <row r="45" spans="1:4" ht="24" customHeight="1">
      <c r="A45" s="103" t="s">
        <v>1526</v>
      </c>
      <c r="B45" s="100">
        <v>3776</v>
      </c>
      <c r="C45" s="104">
        <v>7411</v>
      </c>
      <c r="D45" s="101">
        <f t="shared" si="0"/>
        <v>0.5095128862501687</v>
      </c>
    </row>
    <row r="46" spans="1:4" ht="24" customHeight="1">
      <c r="A46" s="103" t="s">
        <v>230</v>
      </c>
      <c r="B46" s="100">
        <v>18980</v>
      </c>
      <c r="C46" s="104">
        <v>5902</v>
      </c>
      <c r="D46" s="101">
        <f t="shared" si="0"/>
        <v>3.2158590308370045</v>
      </c>
    </row>
    <row r="47" spans="1:4" ht="24" customHeight="1">
      <c r="A47" s="99" t="s">
        <v>1527</v>
      </c>
      <c r="B47" s="100">
        <v>103265</v>
      </c>
      <c r="C47" s="105">
        <f>SUM(C48:C51)</f>
        <v>76201</v>
      </c>
      <c r="D47" s="101">
        <f t="shared" si="0"/>
        <v>1.355165942704164</v>
      </c>
    </row>
    <row r="48" spans="1:4" s="86" customFormat="1" ht="24" customHeight="1">
      <c r="A48" s="103" t="s">
        <v>1528</v>
      </c>
      <c r="B48" s="100">
        <v>30611</v>
      </c>
      <c r="C48" s="104">
        <v>30611</v>
      </c>
      <c r="D48" s="101">
        <f t="shared" si="0"/>
        <v>1</v>
      </c>
    </row>
    <row r="49" spans="1:4" ht="24" customHeight="1">
      <c r="A49" s="103" t="s">
        <v>1529</v>
      </c>
      <c r="B49" s="100">
        <v>12427</v>
      </c>
      <c r="C49" s="104">
        <v>12427</v>
      </c>
      <c r="D49" s="101">
        <f t="shared" si="0"/>
        <v>1</v>
      </c>
    </row>
    <row r="50" spans="1:4" ht="24" customHeight="1">
      <c r="A50" s="103" t="s">
        <v>1530</v>
      </c>
      <c r="B50" s="100">
        <v>9287</v>
      </c>
      <c r="C50" s="104">
        <v>8526</v>
      </c>
      <c r="D50" s="101">
        <f t="shared" si="0"/>
        <v>1.0892563922120573</v>
      </c>
    </row>
    <row r="51" spans="1:4" ht="19.5" customHeight="1">
      <c r="A51" s="103" t="s">
        <v>1531</v>
      </c>
      <c r="B51" s="100">
        <v>47898</v>
      </c>
      <c r="C51" s="104">
        <v>24637</v>
      </c>
      <c r="D51" s="101">
        <f t="shared" si="0"/>
        <v>1.9441490441206315</v>
      </c>
    </row>
    <row r="52" spans="1:2" ht="12.75">
      <c r="A52" s="85"/>
      <c r="B52" s="106"/>
    </row>
    <row r="53" spans="1:2" ht="12.75">
      <c r="A53" s="85"/>
      <c r="B53" s="106"/>
    </row>
    <row r="54" spans="1:2" ht="12.75">
      <c r="A54" s="85"/>
      <c r="B54" s="106"/>
    </row>
    <row r="55" spans="1:2" ht="12.75">
      <c r="A55" s="85"/>
      <c r="B55" s="106"/>
    </row>
    <row r="56" spans="1:2" ht="12.75">
      <c r="A56" s="85"/>
      <c r="B56" s="106"/>
    </row>
    <row r="57" spans="1:2" ht="12.75">
      <c r="A57" s="85"/>
      <c r="B57" s="106"/>
    </row>
    <row r="58" spans="1:2" ht="12.75">
      <c r="A58" s="85"/>
      <c r="B58" s="106"/>
    </row>
    <row r="59" spans="1:2" ht="12.75">
      <c r="A59" s="85"/>
      <c r="B59" s="106"/>
    </row>
    <row r="60" spans="1:2" ht="12.75">
      <c r="A60" s="85"/>
      <c r="B60" s="106"/>
    </row>
    <row r="61" spans="1:2" ht="12.75">
      <c r="A61" s="85"/>
      <c r="B61" s="106"/>
    </row>
    <row r="62" spans="1:2" ht="12.75">
      <c r="A62" s="85"/>
      <c r="B62" s="106"/>
    </row>
    <row r="63" spans="1:2" ht="12.75">
      <c r="A63" s="85"/>
      <c r="B63" s="106"/>
    </row>
    <row r="64" spans="1:2" ht="12.75">
      <c r="A64" s="85"/>
      <c r="B64" s="106"/>
    </row>
    <row r="65" spans="1:2" ht="12.75">
      <c r="A65" s="85"/>
      <c r="B65" s="106"/>
    </row>
    <row r="66" spans="1:2" ht="12.75">
      <c r="A66" s="85"/>
      <c r="B66" s="106"/>
    </row>
    <row r="67" spans="1:2" ht="12.75">
      <c r="A67" s="85"/>
      <c r="B67" s="106"/>
    </row>
    <row r="68" spans="1:2" ht="12.75">
      <c r="A68" s="85"/>
      <c r="B68" s="106"/>
    </row>
    <row r="69" spans="1:2" ht="12.75">
      <c r="A69" s="85"/>
      <c r="B69" s="106"/>
    </row>
    <row r="70" spans="1:2" ht="12.75">
      <c r="A70" s="85"/>
      <c r="B70" s="106"/>
    </row>
    <row r="71" spans="1:2" ht="12.75">
      <c r="A71" s="85"/>
      <c r="B71" s="106"/>
    </row>
    <row r="72" spans="1:2" ht="12.75">
      <c r="A72" s="85"/>
      <c r="B72" s="106"/>
    </row>
    <row r="73" spans="1:2" ht="12.75">
      <c r="A73" s="85"/>
      <c r="B73" s="106"/>
    </row>
    <row r="74" spans="1:2" ht="12.75">
      <c r="A74" s="85"/>
      <c r="B74" s="106"/>
    </row>
    <row r="75" spans="1:2" ht="12.75">
      <c r="A75" s="85"/>
      <c r="B75" s="106"/>
    </row>
    <row r="76" spans="1:2" ht="12.75">
      <c r="A76" s="85"/>
      <c r="B76" s="106"/>
    </row>
    <row r="77" spans="1:2" ht="12.75">
      <c r="A77" s="85"/>
      <c r="B77" s="106"/>
    </row>
    <row r="78" spans="1:2" ht="12.75">
      <c r="A78" s="85"/>
      <c r="B78" s="106"/>
    </row>
    <row r="79" spans="1:2" ht="12.75">
      <c r="A79" s="85"/>
      <c r="B79" s="106"/>
    </row>
    <row r="80" spans="1:2" ht="12.75">
      <c r="A80" s="85"/>
      <c r="B80" s="106"/>
    </row>
    <row r="81" spans="1:2" ht="12.75">
      <c r="A81" s="85"/>
      <c r="B81" s="106"/>
    </row>
    <row r="82" spans="1:2" ht="12.75">
      <c r="A82" s="85"/>
      <c r="B82" s="106"/>
    </row>
    <row r="83" spans="1:2" ht="12.75">
      <c r="A83" s="85"/>
      <c r="B83" s="106"/>
    </row>
    <row r="84" spans="1:2" ht="12.75">
      <c r="A84" s="85"/>
      <c r="B84" s="106"/>
    </row>
    <row r="85" spans="1:2" ht="12.75">
      <c r="A85" s="85"/>
      <c r="B85" s="106"/>
    </row>
    <row r="86" spans="1:2" ht="12.75">
      <c r="A86" s="85"/>
      <c r="B86" s="106"/>
    </row>
    <row r="87" spans="1:2" ht="12.75">
      <c r="A87" s="85"/>
      <c r="B87" s="106"/>
    </row>
    <row r="88" spans="1:2" ht="12.75">
      <c r="A88" s="85"/>
      <c r="B88" s="106"/>
    </row>
    <row r="89" spans="1:2" ht="12.75">
      <c r="A89" s="85"/>
      <c r="B89" s="106"/>
    </row>
    <row r="90" spans="1:2" ht="12.75">
      <c r="A90" s="85"/>
      <c r="B90" s="106"/>
    </row>
    <row r="91" spans="1:2" ht="12.75">
      <c r="A91" s="85"/>
      <c r="B91" s="106"/>
    </row>
    <row r="92" spans="1:2" ht="12.75">
      <c r="A92" s="85"/>
      <c r="B92" s="106"/>
    </row>
    <row r="93" spans="1:2" ht="12.75">
      <c r="A93" s="85"/>
      <c r="B93" s="106"/>
    </row>
    <row r="94" spans="1:2" ht="12.75">
      <c r="A94" s="85"/>
      <c r="B94" s="106"/>
    </row>
    <row r="95" spans="1:2" ht="12.75">
      <c r="A95" s="85"/>
      <c r="B95" s="106"/>
    </row>
    <row r="96" spans="1:2" ht="12.75">
      <c r="A96" s="85"/>
      <c r="B96" s="106"/>
    </row>
    <row r="97" spans="1:2" ht="12.75">
      <c r="A97" s="85"/>
      <c r="B97" s="106"/>
    </row>
    <row r="98" spans="1:2" ht="12.75">
      <c r="A98" s="85"/>
      <c r="B98" s="106"/>
    </row>
    <row r="99" spans="1:2" ht="12.75">
      <c r="A99" s="85"/>
      <c r="B99" s="106"/>
    </row>
    <row r="100" spans="1:2" ht="12.75">
      <c r="A100" s="85"/>
      <c r="B100" s="106"/>
    </row>
    <row r="101" spans="1:2" ht="12.75">
      <c r="A101" s="85"/>
      <c r="B101" s="106"/>
    </row>
    <row r="102" spans="1:2" ht="12.75">
      <c r="A102" s="85"/>
      <c r="B102" s="106"/>
    </row>
    <row r="103" spans="1:2" ht="12.75">
      <c r="A103" s="85"/>
      <c r="B103" s="106"/>
    </row>
    <row r="104" spans="1:2" ht="12.75">
      <c r="A104" s="85"/>
      <c r="B104" s="106"/>
    </row>
    <row r="105" spans="1:2" ht="12.75">
      <c r="A105" s="85"/>
      <c r="B105" s="106"/>
    </row>
    <row r="106" spans="1:2" ht="12.75">
      <c r="A106" s="85"/>
      <c r="B106" s="106"/>
    </row>
    <row r="107" spans="1:2" ht="12.75">
      <c r="A107" s="85"/>
      <c r="B107" s="106"/>
    </row>
    <row r="108" spans="1:2" ht="12.75">
      <c r="A108" s="85"/>
      <c r="B108" s="106"/>
    </row>
    <row r="109" spans="1:2" ht="12.75">
      <c r="A109" s="85"/>
      <c r="B109" s="106"/>
    </row>
    <row r="110" spans="1:2" ht="12.75">
      <c r="A110" s="85"/>
      <c r="B110" s="106"/>
    </row>
    <row r="111" spans="1:2" ht="12.75">
      <c r="A111" s="85"/>
      <c r="B111" s="106"/>
    </row>
    <row r="112" spans="1:2" ht="12.75">
      <c r="A112" s="85"/>
      <c r="B112" s="106"/>
    </row>
    <row r="113" spans="1:2" ht="12.75">
      <c r="A113" s="85"/>
      <c r="B113" s="106"/>
    </row>
    <row r="114" spans="1:2" ht="12.75">
      <c r="A114" s="85"/>
      <c r="B114" s="106"/>
    </row>
    <row r="115" spans="1:2" ht="12.75">
      <c r="A115" s="85"/>
      <c r="B115" s="106"/>
    </row>
    <row r="116" spans="1:2" ht="12.75">
      <c r="A116" s="85"/>
      <c r="B116" s="106"/>
    </row>
    <row r="117" spans="1:2" ht="12.75">
      <c r="A117" s="85"/>
      <c r="B117" s="106"/>
    </row>
    <row r="118" spans="1:2" ht="12.75">
      <c r="A118" s="85"/>
      <c r="B118" s="106"/>
    </row>
    <row r="119" spans="1:2" ht="12.75">
      <c r="A119" s="85"/>
      <c r="B119" s="106"/>
    </row>
    <row r="120" spans="1:2" ht="12.75">
      <c r="A120" s="85"/>
      <c r="B120" s="106"/>
    </row>
    <row r="121" spans="1:2" ht="12.75">
      <c r="A121" s="85"/>
      <c r="B121" s="106"/>
    </row>
    <row r="122" spans="1:2" ht="12.75">
      <c r="A122" s="85"/>
      <c r="B122" s="106"/>
    </row>
    <row r="123" spans="1:2" ht="12.75">
      <c r="A123" s="85"/>
      <c r="B123" s="106"/>
    </row>
    <row r="124" spans="1:2" ht="12.75">
      <c r="A124" s="85"/>
      <c r="B124" s="106"/>
    </row>
    <row r="125" spans="1:2" ht="12.75">
      <c r="A125" s="85"/>
      <c r="B125" s="106"/>
    </row>
    <row r="126" spans="1:2" ht="12.75">
      <c r="A126" s="85"/>
      <c r="B126" s="106"/>
    </row>
    <row r="127" spans="1:2" ht="12.75">
      <c r="A127" s="85"/>
      <c r="B127" s="106"/>
    </row>
    <row r="128" spans="1:2" ht="12.75">
      <c r="A128" s="85"/>
      <c r="B128" s="106"/>
    </row>
    <row r="129" spans="1:2" ht="12.75">
      <c r="A129" s="85"/>
      <c r="B129" s="106"/>
    </row>
    <row r="130" spans="1:2" ht="12.75">
      <c r="A130" s="85"/>
      <c r="B130" s="106"/>
    </row>
    <row r="131" spans="1:2" ht="12.75">
      <c r="A131" s="85"/>
      <c r="B131" s="106"/>
    </row>
    <row r="132" spans="1:2" ht="12.75">
      <c r="A132" s="85"/>
      <c r="B132" s="106"/>
    </row>
    <row r="133" spans="1:2" ht="12.75">
      <c r="A133" s="85"/>
      <c r="B133" s="106"/>
    </row>
    <row r="134" spans="1:2" ht="12.75">
      <c r="A134" s="85"/>
      <c r="B134" s="106"/>
    </row>
    <row r="135" spans="1:2" ht="12.75">
      <c r="A135" s="85"/>
      <c r="B135" s="106"/>
    </row>
    <row r="136" spans="1:2" ht="12.75">
      <c r="A136" s="85"/>
      <c r="B136" s="106"/>
    </row>
    <row r="137" spans="1:2" ht="12.75">
      <c r="A137" s="85"/>
      <c r="B137" s="106"/>
    </row>
    <row r="138" spans="1:2" ht="12.75">
      <c r="A138" s="85"/>
      <c r="B138" s="106"/>
    </row>
    <row r="139" spans="1:2" ht="12.75">
      <c r="A139" s="85"/>
      <c r="B139" s="106"/>
    </row>
    <row r="140" spans="1:2" ht="12.75">
      <c r="A140" s="85"/>
      <c r="B140" s="106"/>
    </row>
    <row r="141" spans="1:2" ht="12.75">
      <c r="A141" s="85"/>
      <c r="B141" s="106"/>
    </row>
    <row r="142" spans="1:2" ht="12.75">
      <c r="A142" s="85"/>
      <c r="B142" s="106"/>
    </row>
    <row r="143" spans="1:2" ht="12.75">
      <c r="A143" s="85"/>
      <c r="B143" s="106"/>
    </row>
    <row r="144" spans="1:2" ht="12.75">
      <c r="A144" s="85"/>
      <c r="B144" s="106"/>
    </row>
    <row r="145" spans="1:2" ht="12.75">
      <c r="A145" s="85"/>
      <c r="B145" s="106"/>
    </row>
    <row r="146" spans="1:2" ht="12.75">
      <c r="A146" s="85"/>
      <c r="B146" s="106"/>
    </row>
    <row r="147" spans="1:2" ht="12.75">
      <c r="A147" s="85"/>
      <c r="B147" s="106"/>
    </row>
    <row r="148" spans="1:2" ht="12.75">
      <c r="A148" s="85"/>
      <c r="B148" s="106"/>
    </row>
    <row r="149" spans="1:2" ht="12.75">
      <c r="A149" s="85"/>
      <c r="B149" s="106"/>
    </row>
    <row r="150" spans="1:2" ht="12.75">
      <c r="A150" s="85"/>
      <c r="B150" s="106"/>
    </row>
    <row r="151" spans="1:2" ht="12.75">
      <c r="A151" s="85"/>
      <c r="B151" s="106"/>
    </row>
    <row r="152" spans="1:2" ht="12.75">
      <c r="A152" s="85"/>
      <c r="B152" s="106"/>
    </row>
    <row r="153" spans="1:2" ht="12.75">
      <c r="A153" s="85"/>
      <c r="B153" s="106"/>
    </row>
    <row r="154" spans="1:2" ht="12.75">
      <c r="A154" s="85"/>
      <c r="B154" s="106"/>
    </row>
    <row r="155" spans="1:2" ht="12.75">
      <c r="A155" s="85"/>
      <c r="B155" s="106"/>
    </row>
    <row r="156" spans="1:2" ht="12.75">
      <c r="A156" s="85"/>
      <c r="B156" s="106"/>
    </row>
    <row r="157" spans="1:2" ht="12.75">
      <c r="A157" s="85"/>
      <c r="B157" s="106"/>
    </row>
    <row r="158" spans="1:2" ht="12.75">
      <c r="A158" s="85"/>
      <c r="B158" s="106"/>
    </row>
    <row r="159" spans="1:2" ht="12.75">
      <c r="A159" s="85"/>
      <c r="B159" s="106"/>
    </row>
    <row r="160" spans="1:2" ht="12.75">
      <c r="A160" s="85"/>
      <c r="B160" s="106"/>
    </row>
    <row r="161" spans="1:2" ht="12.75">
      <c r="A161" s="85"/>
      <c r="B161" s="106"/>
    </row>
    <row r="162" spans="1:2" ht="12.75">
      <c r="A162" s="85"/>
      <c r="B162" s="106"/>
    </row>
    <row r="163" spans="1:2" ht="12.75">
      <c r="A163" s="85"/>
      <c r="B163" s="106"/>
    </row>
    <row r="164" spans="1:2" ht="12.75">
      <c r="A164" s="85"/>
      <c r="B164" s="106"/>
    </row>
    <row r="165" spans="1:2" ht="12.75">
      <c r="A165" s="85"/>
      <c r="B165" s="106"/>
    </row>
    <row r="166" spans="1:2" ht="12.75">
      <c r="A166" s="85"/>
      <c r="B166" s="106"/>
    </row>
    <row r="167" spans="1:2" ht="12.75">
      <c r="A167" s="85"/>
      <c r="B167" s="106"/>
    </row>
    <row r="168" spans="1:2" ht="12.75">
      <c r="A168" s="85"/>
      <c r="B168" s="106"/>
    </row>
    <row r="169" spans="1:2" ht="12.75">
      <c r="A169" s="85"/>
      <c r="B169" s="106"/>
    </row>
    <row r="170" spans="1:2" ht="12.75">
      <c r="A170" s="85"/>
      <c r="B170" s="106"/>
    </row>
    <row r="171" spans="1:2" ht="12.75">
      <c r="A171" s="85"/>
      <c r="B171" s="106"/>
    </row>
    <row r="172" spans="1:2" ht="12.75">
      <c r="A172" s="85"/>
      <c r="B172" s="106"/>
    </row>
    <row r="173" spans="1:2" ht="12.75">
      <c r="A173" s="85"/>
      <c r="B173" s="106"/>
    </row>
    <row r="174" spans="1:2" ht="12.75">
      <c r="A174" s="85"/>
      <c r="B174" s="106"/>
    </row>
    <row r="175" spans="1:2" ht="12.75">
      <c r="A175" s="85"/>
      <c r="B175" s="106"/>
    </row>
    <row r="176" spans="1:2" ht="12.75">
      <c r="A176" s="85"/>
      <c r="B176" s="106"/>
    </row>
    <row r="177" spans="1:2" ht="12.75">
      <c r="A177" s="85"/>
      <c r="B177" s="106"/>
    </row>
    <row r="178" spans="1:2" ht="12.75">
      <c r="A178" s="85"/>
      <c r="B178" s="106"/>
    </row>
    <row r="179" spans="1:2" ht="12.75">
      <c r="A179" s="85"/>
      <c r="B179" s="106"/>
    </row>
    <row r="180" spans="1:2" ht="12.75">
      <c r="A180" s="85"/>
      <c r="B180" s="106"/>
    </row>
    <row r="181" spans="1:2" ht="12.75">
      <c r="A181" s="85"/>
      <c r="B181" s="106"/>
    </row>
    <row r="182" spans="1:2" ht="12.75">
      <c r="A182" s="85"/>
      <c r="B182" s="106"/>
    </row>
    <row r="183" spans="1:2" ht="12.75">
      <c r="A183" s="85"/>
      <c r="B183" s="106"/>
    </row>
    <row r="184" spans="1:2" ht="12.75">
      <c r="A184" s="85"/>
      <c r="B184" s="106"/>
    </row>
    <row r="185" spans="1:2" ht="12.75">
      <c r="A185" s="85"/>
      <c r="B185" s="106"/>
    </row>
    <row r="186" spans="1:2" ht="12.75">
      <c r="A186" s="85"/>
      <c r="B186" s="106"/>
    </row>
    <row r="187" spans="1:2" ht="12.75">
      <c r="A187" s="85"/>
      <c r="B187" s="106"/>
    </row>
    <row r="188" spans="1:2" ht="12.75">
      <c r="A188" s="85"/>
      <c r="B188" s="106"/>
    </row>
    <row r="189" spans="1:2" ht="12.75">
      <c r="A189" s="85"/>
      <c r="B189" s="106"/>
    </row>
    <row r="190" spans="1:2" ht="12.75">
      <c r="A190" s="85"/>
      <c r="B190" s="106"/>
    </row>
    <row r="191" spans="1:2" ht="12.75">
      <c r="A191" s="85"/>
      <c r="B191" s="106"/>
    </row>
    <row r="192" spans="1:2" ht="12.75">
      <c r="A192" s="85"/>
      <c r="B192" s="106"/>
    </row>
    <row r="193" spans="1:2" ht="12.75">
      <c r="A193" s="85"/>
      <c r="B193" s="106"/>
    </row>
    <row r="194" spans="1:2" ht="12.75">
      <c r="A194" s="85"/>
      <c r="B194" s="106"/>
    </row>
    <row r="195" spans="1:2" ht="12.75">
      <c r="A195" s="85"/>
      <c r="B195" s="106"/>
    </row>
    <row r="196" spans="1:2" ht="12.75">
      <c r="A196" s="85"/>
      <c r="B196" s="106"/>
    </row>
    <row r="197" spans="1:2" ht="12.75">
      <c r="A197" s="85"/>
      <c r="B197" s="106"/>
    </row>
    <row r="198" spans="1:2" ht="12.75">
      <c r="A198" s="85"/>
      <c r="B198" s="106"/>
    </row>
    <row r="199" spans="1:2" ht="12.75">
      <c r="A199" s="85"/>
      <c r="B199" s="106"/>
    </row>
    <row r="200" spans="1:2" ht="12.75">
      <c r="A200" s="85"/>
      <c r="B200" s="106"/>
    </row>
    <row r="201" spans="1:2" ht="12.75">
      <c r="A201" s="85"/>
      <c r="B201" s="106"/>
    </row>
    <row r="202" spans="1:2" ht="12.75">
      <c r="A202" s="85"/>
      <c r="B202" s="106"/>
    </row>
    <row r="203" spans="1:2" ht="12.75">
      <c r="A203" s="85"/>
      <c r="B203" s="106"/>
    </row>
    <row r="204" spans="1:2" ht="12.75">
      <c r="A204" s="85"/>
      <c r="B204" s="106"/>
    </row>
    <row r="205" spans="1:2" ht="12.75">
      <c r="A205" s="85"/>
      <c r="B205" s="106"/>
    </row>
    <row r="206" spans="1:2" ht="12.75">
      <c r="A206" s="85"/>
      <c r="B206" s="106"/>
    </row>
    <row r="207" spans="1:2" ht="12.75">
      <c r="A207" s="85"/>
      <c r="B207" s="106"/>
    </row>
    <row r="208" spans="1:2" ht="12.75">
      <c r="A208" s="85"/>
      <c r="B208" s="106"/>
    </row>
    <row r="209" spans="1:2" ht="12.75">
      <c r="A209" s="85"/>
      <c r="B209" s="106"/>
    </row>
    <row r="210" spans="1:2" ht="12.75">
      <c r="A210" s="85"/>
      <c r="B210" s="106"/>
    </row>
    <row r="211" spans="1:2" ht="12.75">
      <c r="A211" s="85"/>
      <c r="B211" s="106"/>
    </row>
    <row r="212" spans="1:2" ht="12.75">
      <c r="A212" s="85"/>
      <c r="B212" s="106"/>
    </row>
    <row r="213" spans="1:2" ht="12.75">
      <c r="A213" s="85"/>
      <c r="B213" s="106"/>
    </row>
    <row r="214" spans="1:2" ht="12.75">
      <c r="A214" s="85"/>
      <c r="B214" s="106"/>
    </row>
    <row r="215" spans="1:2" ht="12.75">
      <c r="A215" s="85"/>
      <c r="B215" s="106"/>
    </row>
    <row r="216" spans="1:2" ht="12.75">
      <c r="A216" s="85"/>
      <c r="B216" s="106"/>
    </row>
    <row r="217" spans="1:2" ht="12.75">
      <c r="A217" s="85"/>
      <c r="B217" s="106"/>
    </row>
    <row r="218" spans="1:2" ht="12.75">
      <c r="A218" s="85"/>
      <c r="B218" s="106"/>
    </row>
    <row r="219" spans="1:2" ht="12.75">
      <c r="A219" s="85"/>
      <c r="B219" s="106"/>
    </row>
    <row r="220" spans="1:2" ht="12.75">
      <c r="A220" s="85"/>
      <c r="B220" s="106"/>
    </row>
    <row r="221" spans="1:2" ht="12.75">
      <c r="A221" s="85"/>
      <c r="B221" s="106"/>
    </row>
    <row r="222" spans="1:2" ht="12.75">
      <c r="A222" s="85"/>
      <c r="B222" s="106"/>
    </row>
    <row r="223" spans="1:2" ht="12.75">
      <c r="A223" s="85"/>
      <c r="B223" s="106"/>
    </row>
    <row r="224" spans="1:2" ht="12.75">
      <c r="A224" s="85"/>
      <c r="B224" s="106"/>
    </row>
    <row r="225" spans="1:2" ht="12.75">
      <c r="A225" s="85"/>
      <c r="B225" s="106"/>
    </row>
    <row r="226" spans="1:2" ht="12.75">
      <c r="A226" s="85"/>
      <c r="B226" s="106"/>
    </row>
    <row r="227" spans="1:2" ht="12.75">
      <c r="A227" s="85"/>
      <c r="B227" s="106"/>
    </row>
    <row r="228" spans="1:2" ht="12.75">
      <c r="A228" s="85"/>
      <c r="B228" s="106"/>
    </row>
    <row r="229" spans="1:2" ht="12.75">
      <c r="A229" s="85"/>
      <c r="B229" s="106"/>
    </row>
    <row r="230" spans="1:2" ht="12.75">
      <c r="A230" s="85"/>
      <c r="B230" s="106"/>
    </row>
    <row r="231" spans="1:2" ht="12.75">
      <c r="A231" s="85"/>
      <c r="B231" s="106"/>
    </row>
    <row r="232" spans="1:2" ht="12.75">
      <c r="A232" s="85"/>
      <c r="B232" s="106"/>
    </row>
    <row r="233" spans="1:2" ht="12.75">
      <c r="A233" s="85"/>
      <c r="B233" s="106"/>
    </row>
    <row r="234" spans="1:2" ht="12.75">
      <c r="A234" s="85"/>
      <c r="B234" s="106"/>
    </row>
    <row r="235" spans="1:2" ht="12.75">
      <c r="A235" s="85"/>
      <c r="B235" s="106"/>
    </row>
    <row r="236" spans="1:2" ht="12.75">
      <c r="A236" s="85"/>
      <c r="B236" s="106"/>
    </row>
    <row r="237" spans="1:2" ht="12.75">
      <c r="A237" s="85"/>
      <c r="B237" s="106"/>
    </row>
    <row r="238" spans="1:2" ht="12.75">
      <c r="A238" s="85"/>
      <c r="B238" s="106"/>
    </row>
    <row r="239" spans="1:2" ht="12.75">
      <c r="A239" s="85"/>
      <c r="B239" s="106"/>
    </row>
    <row r="240" spans="1:2" ht="12.75">
      <c r="A240" s="85"/>
      <c r="B240" s="106"/>
    </row>
    <row r="241" spans="1:2" ht="12.75">
      <c r="A241" s="85"/>
      <c r="B241" s="106"/>
    </row>
    <row r="242" spans="1:2" ht="12.75">
      <c r="A242" s="85"/>
      <c r="B242" s="106"/>
    </row>
    <row r="243" spans="1:2" ht="12.75">
      <c r="A243" s="85"/>
      <c r="B243" s="106"/>
    </row>
    <row r="244" spans="1:2" ht="12.75">
      <c r="A244" s="85"/>
      <c r="B244" s="106"/>
    </row>
    <row r="245" spans="1:2" ht="12.75">
      <c r="A245" s="85"/>
      <c r="B245" s="106"/>
    </row>
    <row r="246" spans="1:2" ht="12.75">
      <c r="A246" s="85"/>
      <c r="B246" s="106"/>
    </row>
    <row r="247" spans="1:2" ht="12.75">
      <c r="A247" s="85"/>
      <c r="B247" s="106"/>
    </row>
    <row r="248" spans="1:2" ht="12.75">
      <c r="A248" s="85"/>
      <c r="B248" s="106"/>
    </row>
    <row r="249" spans="1:2" ht="12.75">
      <c r="A249" s="85"/>
      <c r="B249" s="106"/>
    </row>
    <row r="250" spans="1:2" ht="12.75">
      <c r="A250" s="85"/>
      <c r="B250" s="106"/>
    </row>
    <row r="251" spans="1:2" ht="12.75">
      <c r="A251" s="85"/>
      <c r="B251" s="106"/>
    </row>
    <row r="252" spans="1:2" ht="12.75">
      <c r="A252" s="85"/>
      <c r="B252" s="106"/>
    </row>
    <row r="253" spans="1:2" ht="12.75">
      <c r="A253" s="85"/>
      <c r="B253" s="106"/>
    </row>
    <row r="254" spans="1:2" ht="12.75">
      <c r="A254" s="85"/>
      <c r="B254" s="106"/>
    </row>
    <row r="255" spans="1:2" ht="12.75">
      <c r="A255" s="85"/>
      <c r="B255" s="106"/>
    </row>
    <row r="256" spans="1:2" ht="12.75">
      <c r="A256" s="85"/>
      <c r="B256" s="106"/>
    </row>
    <row r="257" spans="1:2" ht="12.75">
      <c r="A257" s="85"/>
      <c r="B257" s="106"/>
    </row>
    <row r="258" spans="1:2" ht="12.75">
      <c r="A258" s="85"/>
      <c r="B258" s="106"/>
    </row>
    <row r="259" spans="1:2" ht="12.75">
      <c r="A259" s="85"/>
      <c r="B259" s="106"/>
    </row>
    <row r="260" spans="1:2" ht="12.75">
      <c r="A260" s="85"/>
      <c r="B260" s="106"/>
    </row>
    <row r="261" spans="1:2" ht="12.75">
      <c r="A261" s="85"/>
      <c r="B261" s="106"/>
    </row>
    <row r="262" spans="1:2" ht="12.75">
      <c r="A262" s="85"/>
      <c r="B262" s="106"/>
    </row>
    <row r="263" spans="1:2" ht="12.75">
      <c r="A263" s="85"/>
      <c r="B263" s="106"/>
    </row>
    <row r="264" spans="1:2" ht="12.75">
      <c r="A264" s="85"/>
      <c r="B264" s="106"/>
    </row>
  </sheetData>
  <sheetProtection/>
  <mergeCells count="6">
    <mergeCell ref="A2:D2"/>
    <mergeCell ref="A3:D3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2016-09-07T03:03:48Z</cp:lastPrinted>
  <dcterms:created xsi:type="dcterms:W3CDTF">2016-09-05T01:20:55Z</dcterms:created>
  <dcterms:modified xsi:type="dcterms:W3CDTF">2017-08-18T03:47:29Z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2052-10.1.0.6748</vt:lpwstr>
  </property>
</Properties>
</file>